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lx\Desktop\TC data\Aged mice CCKACSF\"/>
    </mc:Choice>
  </mc:AlternateContent>
  <xr:revisionPtr revIDLastSave="0" documentId="8_{DBDFD8EF-6F2F-4B7B-B3D6-2182D71A208B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CCK4" sheetId="2" r:id="rId1"/>
    <sheet name="ACSF" sheetId="1" r:id="rId2"/>
    <sheet name="CCK-2" sheetId="4" r:id="rId3"/>
    <sheet name="ACSF-2" sheetId="3" r:id="rId4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42" i="4" l="1"/>
  <c r="AG41" i="4"/>
  <c r="AG40" i="4"/>
  <c r="AG39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BC10" i="4"/>
  <c r="BC11" i="4"/>
  <c r="BC12" i="4"/>
  <c r="AJ3" i="4"/>
  <c r="AJ2" i="4"/>
  <c r="AG13" i="4"/>
  <c r="AI1" i="4"/>
  <c r="AH1" i="4"/>
  <c r="AJ1" i="4"/>
  <c r="AK1" i="4"/>
  <c r="AL1" i="4"/>
  <c r="AM1" i="4"/>
  <c r="AN1" i="4"/>
  <c r="AO1" i="4"/>
  <c r="AB42" i="4"/>
  <c r="AH42" i="4"/>
  <c r="AJ26" i="4"/>
  <c r="AJ41" i="4"/>
  <c r="AJ4" i="4"/>
  <c r="AJ5" i="4"/>
  <c r="AJ6" i="4"/>
  <c r="AJ7" i="4"/>
  <c r="AJ8" i="4"/>
  <c r="AJ9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7" i="4"/>
  <c r="AJ28" i="4"/>
  <c r="AJ29" i="4"/>
  <c r="AJ30" i="4"/>
  <c r="AJ31" i="4"/>
  <c r="AJ32" i="4"/>
  <c r="AJ33" i="4"/>
  <c r="AJ34" i="4"/>
  <c r="AJ35" i="4"/>
  <c r="AJ36" i="4"/>
  <c r="AJ37" i="4"/>
  <c r="AJ38" i="4"/>
  <c r="AJ44" i="4" s="1"/>
  <c r="AJ39" i="4"/>
  <c r="AJ40" i="4"/>
  <c r="AL42" i="4"/>
  <c r="AC2" i="4"/>
  <c r="AD2" i="4"/>
  <c r="AE2" i="4"/>
  <c r="AF2" i="4"/>
  <c r="AG2" i="4"/>
  <c r="AH2" i="4"/>
  <c r="AI2" i="4"/>
  <c r="AL2" i="4"/>
  <c r="AM2" i="4"/>
  <c r="AN2" i="4"/>
  <c r="AO2" i="4"/>
  <c r="AJ42" i="4"/>
  <c r="AG3" i="4" l="1"/>
  <c r="AG4" i="4"/>
  <c r="AG5" i="4"/>
  <c r="AG6" i="4"/>
  <c r="AG7" i="4"/>
  <c r="AG8" i="4"/>
  <c r="AG9" i="4"/>
  <c r="AG10" i="4"/>
  <c r="AG12" i="4"/>
  <c r="AB2" i="4"/>
  <c r="AB3" i="4"/>
  <c r="AB4" i="4"/>
  <c r="AB5" i="4"/>
  <c r="AB6" i="4"/>
  <c r="AB7" i="4"/>
  <c r="AB8" i="4"/>
  <c r="AB9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4" i="4" l="1"/>
  <c r="AG11" i="4"/>
  <c r="AB11" i="4"/>
  <c r="AC44" i="3"/>
  <c r="AD44" i="3"/>
  <c r="AE44" i="3"/>
  <c r="AF44" i="3"/>
  <c r="AG44" i="3"/>
  <c r="AH44" i="3"/>
  <c r="AI44" i="3"/>
  <c r="AJ44" i="3"/>
  <c r="AK44" i="3"/>
  <c r="AL44" i="3"/>
  <c r="AM44" i="3"/>
  <c r="AB44" i="3"/>
  <c r="AC11" i="3"/>
  <c r="AD11" i="3"/>
  <c r="AE11" i="3"/>
  <c r="AF11" i="3"/>
  <c r="AG11" i="3"/>
  <c r="AH11" i="3"/>
  <c r="AI11" i="3"/>
  <c r="AJ11" i="3"/>
  <c r="AK11" i="3"/>
  <c r="AL11" i="3"/>
  <c r="AM11" i="3"/>
  <c r="AB11" i="3"/>
  <c r="AF22" i="4"/>
  <c r="AG1" i="4"/>
  <c r="BC3" i="3" l="1"/>
  <c r="BC4" i="3"/>
  <c r="BC5" i="3"/>
  <c r="BC6" i="3"/>
  <c r="BC7" i="3"/>
  <c r="BC8" i="3"/>
  <c r="BC9" i="3"/>
  <c r="BC10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26" i="3"/>
  <c r="BC27" i="3"/>
  <c r="BC28" i="3"/>
  <c r="BC29" i="3"/>
  <c r="BC30" i="3"/>
  <c r="BC31" i="3"/>
  <c r="BC32" i="3"/>
  <c r="BC33" i="3"/>
  <c r="BC34" i="3"/>
  <c r="BC35" i="3"/>
  <c r="BC36" i="3"/>
  <c r="BC37" i="3"/>
  <c r="BC38" i="3"/>
  <c r="BC39" i="3"/>
  <c r="BC40" i="3"/>
  <c r="BC41" i="3"/>
  <c r="BC42" i="3"/>
  <c r="BC2" i="3"/>
  <c r="BD3" i="3"/>
  <c r="BD4" i="3"/>
  <c r="BD5" i="3"/>
  <c r="BD6" i="3"/>
  <c r="BD7" i="3"/>
  <c r="BD8" i="3"/>
  <c r="BD9" i="3"/>
  <c r="BD10" i="3"/>
  <c r="BD11" i="3"/>
  <c r="BC11" i="3" s="1"/>
  <c r="BD12" i="3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36" i="3"/>
  <c r="BD37" i="3"/>
  <c r="BD38" i="3"/>
  <c r="BD39" i="3"/>
  <c r="BD40" i="3"/>
  <c r="BD41" i="3"/>
  <c r="BD42" i="3"/>
  <c r="BD2" i="3"/>
  <c r="AN3" i="4"/>
  <c r="AN4" i="4"/>
  <c r="AN5" i="4"/>
  <c r="AN6" i="4"/>
  <c r="AN7" i="4"/>
  <c r="AN8" i="4"/>
  <c r="AN9" i="4"/>
  <c r="AN10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N41" i="4"/>
  <c r="AN42" i="4"/>
  <c r="AC1" i="4"/>
  <c r="AD1" i="4"/>
  <c r="AE1" i="4"/>
  <c r="AF1" i="4"/>
  <c r="AL3" i="4"/>
  <c r="AL4" i="4"/>
  <c r="AL5" i="4"/>
  <c r="AL6" i="4"/>
  <c r="AL7" i="4"/>
  <c r="AL8" i="4"/>
  <c r="AL9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4" i="4" s="1"/>
  <c r="AB1" i="4"/>
  <c r="AC3" i="4"/>
  <c r="AC4" i="4"/>
  <c r="AC5" i="4"/>
  <c r="AC6" i="4"/>
  <c r="AC7" i="4"/>
  <c r="AC8" i="4"/>
  <c r="AC9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AC30" i="4"/>
  <c r="AC31" i="4"/>
  <c r="AC32" i="4"/>
  <c r="AC33" i="4"/>
  <c r="AC34" i="4"/>
  <c r="AC35" i="4"/>
  <c r="AC36" i="4"/>
  <c r="AC37" i="4"/>
  <c r="AC38" i="4"/>
  <c r="AC39" i="4"/>
  <c r="AC40" i="4"/>
  <c r="AC41" i="4"/>
  <c r="AC42" i="4"/>
  <c r="AD3" i="4"/>
  <c r="AE3" i="4"/>
  <c r="AF3" i="4"/>
  <c r="AH3" i="4"/>
  <c r="AI3" i="4"/>
  <c r="AM3" i="4"/>
  <c r="AO3" i="4"/>
  <c r="AD4" i="4"/>
  <c r="AE4" i="4"/>
  <c r="AF4" i="4"/>
  <c r="AH4" i="4"/>
  <c r="AI4" i="4"/>
  <c r="AM4" i="4"/>
  <c r="AO4" i="4"/>
  <c r="AD5" i="4"/>
  <c r="AE5" i="4"/>
  <c r="AF5" i="4"/>
  <c r="AH5" i="4"/>
  <c r="AI5" i="4"/>
  <c r="AM5" i="4"/>
  <c r="AO5" i="4"/>
  <c r="AD6" i="4"/>
  <c r="AE6" i="4"/>
  <c r="AF6" i="4"/>
  <c r="AH6" i="4"/>
  <c r="AI6" i="4"/>
  <c r="AM6" i="4"/>
  <c r="AO6" i="4"/>
  <c r="AD7" i="4"/>
  <c r="AE7" i="4"/>
  <c r="AF7" i="4"/>
  <c r="AH7" i="4"/>
  <c r="AI7" i="4"/>
  <c r="AM7" i="4"/>
  <c r="AO7" i="4"/>
  <c r="AD8" i="4"/>
  <c r="AE8" i="4"/>
  <c r="AF8" i="4"/>
  <c r="AH8" i="4"/>
  <c r="AI8" i="4"/>
  <c r="AM8" i="4"/>
  <c r="AO8" i="4"/>
  <c r="AD9" i="4"/>
  <c r="AE9" i="4"/>
  <c r="AF9" i="4"/>
  <c r="AH9" i="4"/>
  <c r="AI9" i="4"/>
  <c r="AM9" i="4"/>
  <c r="AO9" i="4"/>
  <c r="AD13" i="4"/>
  <c r="AE13" i="4"/>
  <c r="AI13" i="4"/>
  <c r="AM13" i="4"/>
  <c r="AO13" i="4"/>
  <c r="AD14" i="4"/>
  <c r="AE14" i="4"/>
  <c r="AH13" i="4"/>
  <c r="AI14" i="4"/>
  <c r="AM14" i="4"/>
  <c r="AO14" i="4"/>
  <c r="AD15" i="4"/>
  <c r="AE15" i="4"/>
  <c r="AH15" i="4"/>
  <c r="AI15" i="4"/>
  <c r="AM15" i="4"/>
  <c r="AO15" i="4"/>
  <c r="AD16" i="4"/>
  <c r="AE16" i="4"/>
  <c r="AH16" i="4"/>
  <c r="AI16" i="4"/>
  <c r="AM16" i="4"/>
  <c r="AO16" i="4"/>
  <c r="AD17" i="4"/>
  <c r="AE17" i="4"/>
  <c r="AH17" i="4"/>
  <c r="AI17" i="4"/>
  <c r="AM17" i="4"/>
  <c r="AO17" i="4"/>
  <c r="AD18" i="4"/>
  <c r="AE18" i="4"/>
  <c r="AH18" i="4"/>
  <c r="AI18" i="4"/>
  <c r="AM18" i="4"/>
  <c r="AO18" i="4"/>
  <c r="AD19" i="4"/>
  <c r="AE19" i="4"/>
  <c r="AH19" i="4"/>
  <c r="AI19" i="4"/>
  <c r="AM19" i="4"/>
  <c r="AO19" i="4"/>
  <c r="AD20" i="4"/>
  <c r="AE20" i="4"/>
  <c r="AH20" i="4"/>
  <c r="AI20" i="4"/>
  <c r="AM20" i="4"/>
  <c r="AO20" i="4"/>
  <c r="AD21" i="4"/>
  <c r="AE21" i="4"/>
  <c r="AH21" i="4"/>
  <c r="AI21" i="4"/>
  <c r="AM21" i="4"/>
  <c r="AO21" i="4"/>
  <c r="AD22" i="4"/>
  <c r="AE22" i="4"/>
  <c r="AH22" i="4"/>
  <c r="AI22" i="4"/>
  <c r="AM22" i="4"/>
  <c r="AO22" i="4"/>
  <c r="AD23" i="4"/>
  <c r="AE23" i="4"/>
  <c r="AF23" i="4"/>
  <c r="AH23" i="4"/>
  <c r="AI23" i="4"/>
  <c r="AM23" i="4"/>
  <c r="AO23" i="4"/>
  <c r="AD24" i="4"/>
  <c r="AE24" i="4"/>
  <c r="AF24" i="4"/>
  <c r="AH24" i="4"/>
  <c r="AI24" i="4"/>
  <c r="AM24" i="4"/>
  <c r="AO24" i="4"/>
  <c r="AD25" i="4"/>
  <c r="AE25" i="4"/>
  <c r="AF25" i="4"/>
  <c r="AH25" i="4"/>
  <c r="AI25" i="4"/>
  <c r="AM25" i="4"/>
  <c r="AO25" i="4"/>
  <c r="AD26" i="4"/>
  <c r="AE26" i="4"/>
  <c r="AF26" i="4"/>
  <c r="AH26" i="4"/>
  <c r="AI26" i="4"/>
  <c r="AM26" i="4"/>
  <c r="AO26" i="4"/>
  <c r="AD27" i="4"/>
  <c r="AE27" i="4"/>
  <c r="AF27" i="4"/>
  <c r="AH27" i="4"/>
  <c r="AI27" i="4"/>
  <c r="AM27" i="4"/>
  <c r="AO27" i="4"/>
  <c r="AD28" i="4"/>
  <c r="AE28" i="4"/>
  <c r="AF28" i="4"/>
  <c r="AH28" i="4"/>
  <c r="AI28" i="4"/>
  <c r="AM28" i="4"/>
  <c r="AO28" i="4"/>
  <c r="AD29" i="4"/>
  <c r="AE29" i="4"/>
  <c r="AF29" i="4"/>
  <c r="AH29" i="4"/>
  <c r="AI29" i="4"/>
  <c r="AM29" i="4"/>
  <c r="AO29" i="4"/>
  <c r="AD30" i="4"/>
  <c r="AE30" i="4"/>
  <c r="AF30" i="4"/>
  <c r="AH30" i="4"/>
  <c r="AI30" i="4"/>
  <c r="AM30" i="4"/>
  <c r="AO30" i="4"/>
  <c r="AD31" i="4"/>
  <c r="AE31" i="4"/>
  <c r="AF31" i="4"/>
  <c r="AH31" i="4"/>
  <c r="AI31" i="4"/>
  <c r="AM31" i="4"/>
  <c r="AO31" i="4"/>
  <c r="AD32" i="4"/>
  <c r="AE32" i="4"/>
  <c r="AF32" i="4"/>
  <c r="AH32" i="4"/>
  <c r="AI32" i="4"/>
  <c r="AM32" i="4"/>
  <c r="AO32" i="4"/>
  <c r="AD33" i="4"/>
  <c r="AE33" i="4"/>
  <c r="AF33" i="4"/>
  <c r="AH33" i="4"/>
  <c r="AI33" i="4"/>
  <c r="AM33" i="4"/>
  <c r="AO33" i="4"/>
  <c r="AD34" i="4"/>
  <c r="AE34" i="4"/>
  <c r="AF34" i="4"/>
  <c r="AH34" i="4"/>
  <c r="AI34" i="4"/>
  <c r="AM34" i="4"/>
  <c r="AO34" i="4"/>
  <c r="AD35" i="4"/>
  <c r="AE35" i="4"/>
  <c r="AF35" i="4"/>
  <c r="AH35" i="4"/>
  <c r="AI35" i="4"/>
  <c r="AM35" i="4"/>
  <c r="AO35" i="4"/>
  <c r="AD36" i="4"/>
  <c r="AE36" i="4"/>
  <c r="AF36" i="4"/>
  <c r="AH36" i="4"/>
  <c r="AI36" i="4"/>
  <c r="AM36" i="4"/>
  <c r="AO36" i="4"/>
  <c r="AD37" i="4"/>
  <c r="AE37" i="4"/>
  <c r="AF37" i="4"/>
  <c r="AH37" i="4"/>
  <c r="AI37" i="4"/>
  <c r="AM37" i="4"/>
  <c r="AO37" i="4"/>
  <c r="AD38" i="4"/>
  <c r="AE38" i="4"/>
  <c r="AF38" i="4"/>
  <c r="AH38" i="4"/>
  <c r="AI38" i="4"/>
  <c r="AM38" i="4"/>
  <c r="AO38" i="4"/>
  <c r="AD39" i="4"/>
  <c r="AE39" i="4"/>
  <c r="AF39" i="4"/>
  <c r="AH39" i="4"/>
  <c r="AI39" i="4"/>
  <c r="AM39" i="4"/>
  <c r="AO39" i="4"/>
  <c r="AD40" i="4"/>
  <c r="AE40" i="4"/>
  <c r="AF40" i="4"/>
  <c r="AH40" i="4"/>
  <c r="AI40" i="4"/>
  <c r="AM40" i="4"/>
  <c r="AO40" i="4"/>
  <c r="AD41" i="4"/>
  <c r="AE41" i="4"/>
  <c r="AF41" i="4"/>
  <c r="AH41" i="4"/>
  <c r="AI41" i="4"/>
  <c r="AM41" i="4"/>
  <c r="AO41" i="4"/>
  <c r="AD42" i="4"/>
  <c r="AE42" i="4"/>
  <c r="AF42" i="4"/>
  <c r="AI42" i="4"/>
  <c r="AM42" i="4"/>
  <c r="AO42" i="4"/>
  <c r="BD2" i="4"/>
  <c r="BC2" i="4" s="1"/>
  <c r="BB42" i="4" l="1"/>
  <c r="AH44" i="4"/>
  <c r="BD3" i="4"/>
  <c r="BC3" i="4" s="1"/>
  <c r="BD6" i="4"/>
  <c r="BC6" i="4" s="1"/>
  <c r="BD13" i="4"/>
  <c r="BC13" i="4" s="1"/>
  <c r="AI44" i="4"/>
  <c r="BD9" i="4"/>
  <c r="BC9" i="4" s="1"/>
  <c r="AO44" i="4"/>
  <c r="AN11" i="4"/>
  <c r="BD8" i="4"/>
  <c r="BC8" i="4" s="1"/>
  <c r="BD7" i="4"/>
  <c r="BC7" i="4" s="1"/>
  <c r="BD4" i="4"/>
  <c r="BC4" i="4" s="1"/>
  <c r="AI11" i="4"/>
  <c r="BB28" i="4"/>
  <c r="BD28" i="4"/>
  <c r="BC28" i="4" s="1"/>
  <c r="BD27" i="4"/>
  <c r="BC27" i="4" s="1"/>
  <c r="BB27" i="4"/>
  <c r="AE44" i="4"/>
  <c r="BD42" i="4"/>
  <c r="BC42" i="4" s="1"/>
  <c r="AC44" i="4"/>
  <c r="BB26" i="4"/>
  <c r="BD26" i="4"/>
  <c r="BC26" i="4" s="1"/>
  <c r="AE11" i="4"/>
  <c r="BB41" i="4"/>
  <c r="BD41" i="4"/>
  <c r="BC41" i="4" s="1"/>
  <c r="BD25" i="4"/>
  <c r="BC25" i="4" s="1"/>
  <c r="BB25" i="4"/>
  <c r="BD17" i="4"/>
  <c r="BC17" i="4" s="1"/>
  <c r="BB17" i="4"/>
  <c r="AN44" i="4"/>
  <c r="AD11" i="4"/>
  <c r="BD40" i="4"/>
  <c r="BC40" i="4" s="1"/>
  <c r="BB40" i="4"/>
  <c r="BD32" i="4"/>
  <c r="BC32" i="4" s="1"/>
  <c r="BB32" i="4"/>
  <c r="BD24" i="4"/>
  <c r="BC24" i="4" s="1"/>
  <c r="BB24" i="4"/>
  <c r="BD16" i="4"/>
  <c r="BC16" i="4" s="1"/>
  <c r="BB16" i="4"/>
  <c r="AC11" i="4"/>
  <c r="AO11" i="4"/>
  <c r="BD5" i="4"/>
  <c r="BC5" i="4" s="1"/>
  <c r="BD39" i="4"/>
  <c r="BC39" i="4" s="1"/>
  <c r="BB39" i="4"/>
  <c r="BB31" i="4"/>
  <c r="BD31" i="4"/>
  <c r="BC31" i="4" s="1"/>
  <c r="BD23" i="4"/>
  <c r="BC23" i="4" s="1"/>
  <c r="BB23" i="4"/>
  <c r="BB15" i="4"/>
  <c r="BD15" i="4"/>
  <c r="BC15" i="4" s="1"/>
  <c r="AM44" i="4"/>
  <c r="BB37" i="4"/>
  <c r="BD37" i="4"/>
  <c r="BC37" i="4" s="1"/>
  <c r="AG44" i="4"/>
  <c r="BD36" i="4"/>
  <c r="BC36" i="4" s="1"/>
  <c r="BB36" i="4"/>
  <c r="BB20" i="4"/>
  <c r="BD20" i="4"/>
  <c r="BC20" i="4" s="1"/>
  <c r="AF44" i="4"/>
  <c r="AH11" i="4"/>
  <c r="BB35" i="4"/>
  <c r="BD35" i="4"/>
  <c r="BC35" i="4" s="1"/>
  <c r="BB19" i="4"/>
  <c r="BD19" i="4"/>
  <c r="BC19" i="4" s="1"/>
  <c r="AF11" i="4"/>
  <c r="BD34" i="4"/>
  <c r="BC34" i="4" s="1"/>
  <c r="BB34" i="4"/>
  <c r="BB18" i="4"/>
  <c r="BD18" i="4"/>
  <c r="BC18" i="4" s="1"/>
  <c r="BD33" i="4"/>
  <c r="BC33" i="4" s="1"/>
  <c r="BB33" i="4"/>
  <c r="AL11" i="4"/>
  <c r="AM11" i="4"/>
  <c r="BD38" i="4"/>
  <c r="BC38" i="4" s="1"/>
  <c r="AD44" i="4"/>
  <c r="BB38" i="4"/>
  <c r="BB30" i="4"/>
  <c r="BD30" i="4"/>
  <c r="BC30" i="4" s="1"/>
  <c r="BB22" i="4"/>
  <c r="BD22" i="4"/>
  <c r="BC22" i="4" s="1"/>
  <c r="BD14" i="4"/>
  <c r="BC14" i="4" s="1"/>
  <c r="BB14" i="4"/>
  <c r="BD21" i="4"/>
  <c r="BC21" i="4" s="1"/>
  <c r="BB21" i="4"/>
  <c r="BB29" i="4"/>
  <c r="BD29" i="4"/>
  <c r="BC29" i="4" s="1"/>
  <c r="BB7" i="4"/>
  <c r="BB2" i="4"/>
  <c r="BB6" i="4"/>
  <c r="BB13" i="4"/>
  <c r="BB9" i="4"/>
  <c r="BB5" i="4"/>
  <c r="BB8" i="4"/>
  <c r="BB4" i="4"/>
  <c r="BB3" i="4"/>
  <c r="BB3" i="3"/>
  <c r="BB4" i="3"/>
  <c r="BB5" i="3"/>
  <c r="BB6" i="3"/>
  <c r="BB7" i="3"/>
  <c r="BB8" i="3"/>
  <c r="BB9" i="3"/>
  <c r="BB10" i="3"/>
  <c r="BB11" i="3"/>
  <c r="BB12" i="3"/>
  <c r="BB13" i="3"/>
  <c r="BB14" i="3"/>
  <c r="BB15" i="3"/>
  <c r="BB16" i="3"/>
  <c r="BB17" i="3"/>
  <c r="BB18" i="3"/>
  <c r="BB19" i="3"/>
  <c r="BB20" i="3"/>
  <c r="BB21" i="3"/>
  <c r="BB22" i="3"/>
  <c r="BB23" i="3"/>
  <c r="BB24" i="3"/>
  <c r="BB25" i="3"/>
  <c r="BB26" i="3"/>
  <c r="BB27" i="3"/>
  <c r="BB28" i="3"/>
  <c r="BB29" i="3"/>
  <c r="BB30" i="3"/>
  <c r="BB31" i="3"/>
  <c r="BB32" i="3"/>
  <c r="BB33" i="3"/>
  <c r="BB34" i="3"/>
  <c r="BB35" i="3"/>
  <c r="BB36" i="3"/>
  <c r="BB37" i="3"/>
  <c r="BB38" i="3"/>
  <c r="BB39" i="3"/>
  <c r="BB40" i="3"/>
  <c r="BB41" i="3"/>
  <c r="BB42" i="3"/>
  <c r="BB2" i="3"/>
  <c r="AB3" i="3"/>
  <c r="AC3" i="3"/>
  <c r="AD3" i="3"/>
  <c r="AE3" i="3"/>
  <c r="AF3" i="3"/>
  <c r="AG3" i="3"/>
  <c r="AH3" i="3"/>
  <c r="AI3" i="3"/>
  <c r="AJ3" i="3"/>
  <c r="AK3" i="3"/>
  <c r="AL3" i="3"/>
  <c r="AM3" i="3"/>
  <c r="AB4" i="3"/>
  <c r="AC4" i="3"/>
  <c r="AD4" i="3"/>
  <c r="AE4" i="3"/>
  <c r="AF4" i="3"/>
  <c r="AG4" i="3"/>
  <c r="AH4" i="3"/>
  <c r="AI4" i="3"/>
  <c r="AJ4" i="3"/>
  <c r="AK4" i="3"/>
  <c r="AL4" i="3"/>
  <c r="AM4" i="3"/>
  <c r="AB5" i="3"/>
  <c r="AC5" i="3"/>
  <c r="AD5" i="3"/>
  <c r="AE5" i="3"/>
  <c r="AF5" i="3"/>
  <c r="AG5" i="3"/>
  <c r="AH5" i="3"/>
  <c r="AI5" i="3"/>
  <c r="AJ5" i="3"/>
  <c r="AK5" i="3"/>
  <c r="AL5" i="3"/>
  <c r="AM5" i="3"/>
  <c r="AB6" i="3"/>
  <c r="AC6" i="3"/>
  <c r="AD6" i="3"/>
  <c r="AE6" i="3"/>
  <c r="AF6" i="3"/>
  <c r="AG6" i="3"/>
  <c r="AH6" i="3"/>
  <c r="AI6" i="3"/>
  <c r="AJ6" i="3"/>
  <c r="AK6" i="3"/>
  <c r="AL6" i="3"/>
  <c r="AM6" i="3"/>
  <c r="AB7" i="3"/>
  <c r="AC7" i="3"/>
  <c r="AD7" i="3"/>
  <c r="AE7" i="3"/>
  <c r="AF7" i="3"/>
  <c r="AG7" i="3"/>
  <c r="AH7" i="3"/>
  <c r="AI7" i="3"/>
  <c r="AJ7" i="3"/>
  <c r="AK7" i="3"/>
  <c r="AL7" i="3"/>
  <c r="AM7" i="3"/>
  <c r="AB8" i="3"/>
  <c r="AC8" i="3"/>
  <c r="AD8" i="3"/>
  <c r="AE8" i="3"/>
  <c r="AF8" i="3"/>
  <c r="AG8" i="3"/>
  <c r="AH8" i="3"/>
  <c r="AI8" i="3"/>
  <c r="AJ8" i="3"/>
  <c r="AK8" i="3"/>
  <c r="AL8" i="3"/>
  <c r="AM8" i="3"/>
  <c r="AB9" i="3"/>
  <c r="AC9" i="3"/>
  <c r="AD9" i="3"/>
  <c r="AE9" i="3"/>
  <c r="AF9" i="3"/>
  <c r="AG9" i="3"/>
  <c r="AH9" i="3"/>
  <c r="AI9" i="3"/>
  <c r="AJ9" i="3"/>
  <c r="AK9" i="3"/>
  <c r="AL9" i="3"/>
  <c r="AM9" i="3"/>
  <c r="AB13" i="3"/>
  <c r="AC13" i="3"/>
  <c r="AD13" i="3"/>
  <c r="AE13" i="3"/>
  <c r="AH13" i="3"/>
  <c r="AI13" i="3"/>
  <c r="AJ13" i="3"/>
  <c r="AK13" i="3"/>
  <c r="AL13" i="3"/>
  <c r="AB14" i="3"/>
  <c r="AC14" i="3"/>
  <c r="AD14" i="3"/>
  <c r="AE14" i="3"/>
  <c r="AH14" i="3"/>
  <c r="AI14" i="3"/>
  <c r="AJ14" i="3"/>
  <c r="AK14" i="3"/>
  <c r="AL14" i="3"/>
  <c r="AB15" i="3"/>
  <c r="AC15" i="3"/>
  <c r="AD15" i="3"/>
  <c r="AE15" i="3"/>
  <c r="AH15" i="3"/>
  <c r="AI15" i="3"/>
  <c r="AJ15" i="3"/>
  <c r="AK15" i="3"/>
  <c r="AL15" i="3"/>
  <c r="AB16" i="3"/>
  <c r="AC16" i="3"/>
  <c r="AD16" i="3"/>
  <c r="AE16" i="3"/>
  <c r="AH16" i="3"/>
  <c r="AI16" i="3"/>
  <c r="AJ16" i="3"/>
  <c r="AK16" i="3"/>
  <c r="AL16" i="3"/>
  <c r="AB17" i="3"/>
  <c r="AC17" i="3"/>
  <c r="AD17" i="3"/>
  <c r="AE17" i="3"/>
  <c r="AH17" i="3"/>
  <c r="AI17" i="3"/>
  <c r="AJ17" i="3"/>
  <c r="AK17" i="3"/>
  <c r="AL17" i="3"/>
  <c r="AB18" i="3"/>
  <c r="AC18" i="3"/>
  <c r="AD18" i="3"/>
  <c r="AE18" i="3"/>
  <c r="AH18" i="3"/>
  <c r="AI18" i="3"/>
  <c r="AJ18" i="3"/>
  <c r="AK18" i="3"/>
  <c r="AL18" i="3"/>
  <c r="AB19" i="3"/>
  <c r="AC19" i="3"/>
  <c r="AD19" i="3"/>
  <c r="AE19" i="3"/>
  <c r="AH19" i="3"/>
  <c r="AI19" i="3"/>
  <c r="AJ19" i="3"/>
  <c r="AK19" i="3"/>
  <c r="AL19" i="3"/>
  <c r="AB20" i="3"/>
  <c r="AC20" i="3"/>
  <c r="AD20" i="3"/>
  <c r="AE20" i="3"/>
  <c r="AH20" i="3"/>
  <c r="AI20" i="3"/>
  <c r="AJ20" i="3"/>
  <c r="AK20" i="3"/>
  <c r="AL20" i="3"/>
  <c r="AB21" i="3"/>
  <c r="AC21" i="3"/>
  <c r="AD21" i="3"/>
  <c r="AE21" i="3"/>
  <c r="AH21" i="3"/>
  <c r="AI21" i="3"/>
  <c r="AJ21" i="3"/>
  <c r="AK21" i="3"/>
  <c r="AL21" i="3"/>
  <c r="AB22" i="3"/>
  <c r="AC22" i="3"/>
  <c r="AD22" i="3"/>
  <c r="AE22" i="3"/>
  <c r="AH22" i="3"/>
  <c r="AI22" i="3"/>
  <c r="AJ22" i="3"/>
  <c r="AK22" i="3"/>
  <c r="AL22" i="3"/>
  <c r="AB23" i="3"/>
  <c r="AC23" i="3"/>
  <c r="AD23" i="3"/>
  <c r="AE23" i="3"/>
  <c r="AH23" i="3"/>
  <c r="AI23" i="3"/>
  <c r="AJ23" i="3"/>
  <c r="AK23" i="3"/>
  <c r="AL23" i="3"/>
  <c r="AB24" i="3"/>
  <c r="AC24" i="3"/>
  <c r="AD24" i="3"/>
  <c r="AE24" i="3"/>
  <c r="AH24" i="3"/>
  <c r="AI24" i="3"/>
  <c r="AJ24" i="3"/>
  <c r="AK24" i="3"/>
  <c r="AL24" i="3"/>
  <c r="AB25" i="3"/>
  <c r="AC25" i="3"/>
  <c r="AD25" i="3"/>
  <c r="AE25" i="3"/>
  <c r="AH25" i="3"/>
  <c r="AI25" i="3"/>
  <c r="AJ25" i="3"/>
  <c r="AK25" i="3"/>
  <c r="AL25" i="3"/>
  <c r="AM25" i="3"/>
  <c r="AB26" i="3"/>
  <c r="AC26" i="3"/>
  <c r="AD26" i="3"/>
  <c r="AE26" i="3"/>
  <c r="AH26" i="3"/>
  <c r="AI26" i="3"/>
  <c r="AJ26" i="3"/>
  <c r="AK26" i="3"/>
  <c r="AL26" i="3"/>
  <c r="AM26" i="3"/>
  <c r="AB27" i="3"/>
  <c r="AC27" i="3"/>
  <c r="AD27" i="3"/>
  <c r="AE27" i="3"/>
  <c r="AH27" i="3"/>
  <c r="AI27" i="3"/>
  <c r="AJ27" i="3"/>
  <c r="AK27" i="3"/>
  <c r="AL27" i="3"/>
  <c r="AM27" i="3"/>
  <c r="AB28" i="3"/>
  <c r="AC28" i="3"/>
  <c r="AD28" i="3"/>
  <c r="AE28" i="3"/>
  <c r="AF28" i="3"/>
  <c r="AH28" i="3"/>
  <c r="AI28" i="3"/>
  <c r="AJ28" i="3"/>
  <c r="AK28" i="3"/>
  <c r="AL28" i="3"/>
  <c r="AM28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M2" i="3"/>
  <c r="AL2" i="3"/>
  <c r="AK2" i="3"/>
  <c r="AJ2" i="3"/>
  <c r="AI2" i="3"/>
  <c r="AH2" i="3"/>
  <c r="AG2" i="3"/>
  <c r="AF2" i="3"/>
  <c r="AE2" i="3"/>
  <c r="AD2" i="3"/>
  <c r="AC2" i="3"/>
  <c r="AB2" i="3"/>
  <c r="AN1" i="3"/>
  <c r="AM1" i="3"/>
  <c r="AC1" i="3"/>
  <c r="AD1" i="3"/>
  <c r="AE1" i="3"/>
  <c r="AF1" i="3"/>
  <c r="AG1" i="3"/>
  <c r="AH1" i="3"/>
  <c r="AI1" i="3"/>
  <c r="AJ1" i="3"/>
  <c r="AK1" i="3"/>
  <c r="AL1" i="3"/>
  <c r="AB1" i="3"/>
  <c r="AM3" i="1" l="1"/>
  <c r="AN3" i="1"/>
  <c r="AM4" i="1"/>
  <c r="AN4" i="1"/>
  <c r="AM5" i="1"/>
  <c r="AN5" i="1"/>
  <c r="AM6" i="1"/>
  <c r="AN6" i="1"/>
  <c r="AM7" i="1"/>
  <c r="AN7" i="1"/>
  <c r="AM8" i="1"/>
  <c r="AN8" i="1"/>
  <c r="AM9" i="1"/>
  <c r="AN9" i="1"/>
  <c r="AN13" i="1"/>
  <c r="AM14" i="1"/>
  <c r="AN14" i="1"/>
  <c r="AN15" i="1"/>
  <c r="AM16" i="1"/>
  <c r="AN16" i="1"/>
  <c r="AN17" i="1"/>
  <c r="AM18" i="1"/>
  <c r="AN19" i="1"/>
  <c r="AN20" i="1"/>
  <c r="AM20" i="1"/>
  <c r="AN21" i="1"/>
  <c r="AN22" i="1"/>
  <c r="AM21" i="1"/>
  <c r="AN23" i="1"/>
  <c r="AN24" i="1"/>
  <c r="AM23" i="1"/>
  <c r="AN25" i="1"/>
  <c r="AN27" i="1"/>
  <c r="AM26" i="1"/>
  <c r="AN28" i="1"/>
  <c r="AM28" i="1"/>
  <c r="AN29" i="1"/>
  <c r="AN31" i="1"/>
  <c r="AM30" i="1"/>
  <c r="AM32" i="1"/>
  <c r="AM33" i="1"/>
  <c r="AM34" i="1"/>
  <c r="AM38" i="1"/>
  <c r="AN2" i="1"/>
  <c r="AM2" i="1"/>
  <c r="AL3" i="1"/>
  <c r="AL4" i="1"/>
  <c r="AL5" i="1"/>
  <c r="AL6" i="1"/>
  <c r="AL7" i="1"/>
  <c r="AL8" i="1"/>
  <c r="AL9" i="1"/>
  <c r="AL13" i="1"/>
  <c r="AL14" i="1"/>
  <c r="AL18" i="1"/>
  <c r="AL20" i="1"/>
  <c r="AL22" i="1"/>
  <c r="AL26" i="1"/>
  <c r="AL27" i="1"/>
  <c r="AL28" i="1"/>
  <c r="AL29" i="1"/>
  <c r="AL30" i="1"/>
  <c r="AL31" i="1"/>
  <c r="AL32" i="1"/>
  <c r="AL2" i="1"/>
  <c r="AL1" i="1"/>
  <c r="AB3" i="1"/>
  <c r="AC3" i="1"/>
  <c r="AD3" i="1"/>
  <c r="AE3" i="1"/>
  <c r="AF3" i="1"/>
  <c r="AG3" i="1"/>
  <c r="AH3" i="1"/>
  <c r="AI3" i="1"/>
  <c r="AJ3" i="1"/>
  <c r="AK3" i="1"/>
  <c r="AB4" i="1"/>
  <c r="AC4" i="1"/>
  <c r="AD4" i="1"/>
  <c r="AE4" i="1"/>
  <c r="AF4" i="1"/>
  <c r="AG4" i="1"/>
  <c r="AH4" i="1"/>
  <c r="AI4" i="1"/>
  <c r="AJ4" i="1"/>
  <c r="AK4" i="1"/>
  <c r="AB5" i="1"/>
  <c r="AC5" i="1"/>
  <c r="AD5" i="1"/>
  <c r="AE5" i="1"/>
  <c r="AF5" i="1"/>
  <c r="AG5" i="1"/>
  <c r="AH5" i="1"/>
  <c r="AI5" i="1"/>
  <c r="AJ5" i="1"/>
  <c r="AK5" i="1"/>
  <c r="AB6" i="1"/>
  <c r="AC6" i="1"/>
  <c r="AD6" i="1"/>
  <c r="AE6" i="1"/>
  <c r="AF6" i="1"/>
  <c r="AG6" i="1"/>
  <c r="AH6" i="1"/>
  <c r="AI6" i="1"/>
  <c r="AJ6" i="1"/>
  <c r="AK6" i="1"/>
  <c r="AB7" i="1"/>
  <c r="AC7" i="1"/>
  <c r="AD7" i="1"/>
  <c r="AE7" i="1"/>
  <c r="AF7" i="1"/>
  <c r="AG7" i="1"/>
  <c r="AH7" i="1"/>
  <c r="AI7" i="1"/>
  <c r="AJ7" i="1"/>
  <c r="AK7" i="1"/>
  <c r="AB8" i="1"/>
  <c r="AC8" i="1"/>
  <c r="AD8" i="1"/>
  <c r="AE8" i="1"/>
  <c r="AF8" i="1"/>
  <c r="AG8" i="1"/>
  <c r="AH8" i="1"/>
  <c r="AI8" i="1"/>
  <c r="AJ8" i="1"/>
  <c r="AK8" i="1"/>
  <c r="AB9" i="1"/>
  <c r="AC9" i="1"/>
  <c r="AD9" i="1"/>
  <c r="AE9" i="1"/>
  <c r="AF9" i="1"/>
  <c r="AG9" i="1"/>
  <c r="AH9" i="1"/>
  <c r="AI9" i="1"/>
  <c r="AJ9" i="1"/>
  <c r="AK9" i="1"/>
  <c r="AB13" i="1"/>
  <c r="AC13" i="1"/>
  <c r="AD13" i="1"/>
  <c r="AE13" i="1"/>
  <c r="AF13" i="1"/>
  <c r="AG13" i="1"/>
  <c r="AH13" i="1"/>
  <c r="AJ15" i="1"/>
  <c r="AK13" i="1"/>
  <c r="AB14" i="1"/>
  <c r="AC14" i="1"/>
  <c r="AD14" i="1"/>
  <c r="AE14" i="1"/>
  <c r="AF14" i="1"/>
  <c r="AG14" i="1"/>
  <c r="AH14" i="1"/>
  <c r="AJ16" i="1"/>
  <c r="AB15" i="1"/>
  <c r="AC15" i="1"/>
  <c r="AD15" i="1"/>
  <c r="AE15" i="1"/>
  <c r="AF15" i="1"/>
  <c r="AG15" i="1"/>
  <c r="AH15" i="1"/>
  <c r="AJ17" i="1"/>
  <c r="AK15" i="1"/>
  <c r="AB16" i="1"/>
  <c r="AC16" i="1"/>
  <c r="AD16" i="1"/>
  <c r="AE16" i="1"/>
  <c r="AF16" i="1"/>
  <c r="AG16" i="1"/>
  <c r="AH16" i="1"/>
  <c r="AJ18" i="1"/>
  <c r="AB17" i="1"/>
  <c r="AC17" i="1"/>
  <c r="AD17" i="1"/>
  <c r="AE17" i="1"/>
  <c r="AF17" i="1"/>
  <c r="AG17" i="1"/>
  <c r="AH17" i="1"/>
  <c r="AJ19" i="1"/>
  <c r="AK17" i="1"/>
  <c r="AB18" i="1"/>
  <c r="AC18" i="1"/>
  <c r="AD18" i="1"/>
  <c r="AE18" i="1"/>
  <c r="AF18" i="1"/>
  <c r="AG18" i="1"/>
  <c r="AH18" i="1"/>
  <c r="AJ23" i="1"/>
  <c r="AB19" i="1"/>
  <c r="AC19" i="1"/>
  <c r="AD19" i="1"/>
  <c r="AE19" i="1"/>
  <c r="AF19" i="1"/>
  <c r="AG19" i="1"/>
  <c r="AH19" i="1"/>
  <c r="AJ24" i="1"/>
  <c r="AK19" i="1"/>
  <c r="AB20" i="1"/>
  <c r="AC20" i="1"/>
  <c r="AD20" i="1"/>
  <c r="AE20" i="1"/>
  <c r="AF20" i="1"/>
  <c r="AG20" i="1"/>
  <c r="AH20" i="1"/>
  <c r="AJ25" i="1"/>
  <c r="AB21" i="1"/>
  <c r="AC21" i="1"/>
  <c r="AD21" i="1"/>
  <c r="AE21" i="1"/>
  <c r="AF21" i="1"/>
  <c r="AG21" i="1"/>
  <c r="AH21" i="1"/>
  <c r="AK35" i="1"/>
  <c r="AB22" i="1"/>
  <c r="AC22" i="1"/>
  <c r="AD22" i="1"/>
  <c r="AE22" i="1"/>
  <c r="AF22" i="1"/>
  <c r="AG22" i="1"/>
  <c r="AH22" i="1"/>
  <c r="AB23" i="1"/>
  <c r="AC23" i="1"/>
  <c r="AD23" i="1"/>
  <c r="AE23" i="1"/>
  <c r="AF23" i="1"/>
  <c r="AG23" i="1"/>
  <c r="AH23" i="1"/>
  <c r="AK36" i="1"/>
  <c r="AB24" i="1"/>
  <c r="AC24" i="1"/>
  <c r="AD24" i="1"/>
  <c r="AE24" i="1"/>
  <c r="AF24" i="1"/>
  <c r="AG24" i="1"/>
  <c r="AH24" i="1"/>
  <c r="AB25" i="1"/>
  <c r="AC25" i="1"/>
  <c r="AD25" i="1"/>
  <c r="AE25" i="1"/>
  <c r="AF25" i="1"/>
  <c r="AG25" i="1"/>
  <c r="AH25" i="1"/>
  <c r="AK37" i="1"/>
  <c r="AB26" i="1"/>
  <c r="AC26" i="1"/>
  <c r="AD26" i="1"/>
  <c r="AE26" i="1"/>
  <c r="AF26" i="1"/>
  <c r="AG26" i="1"/>
  <c r="AH26" i="1"/>
  <c r="AB27" i="1"/>
  <c r="AC27" i="1"/>
  <c r="AD27" i="1"/>
  <c r="AE27" i="1"/>
  <c r="AF27" i="1"/>
  <c r="AG27" i="1"/>
  <c r="AH27" i="1"/>
  <c r="AK38" i="1"/>
  <c r="AB28" i="1"/>
  <c r="AC28" i="1"/>
  <c r="AD28" i="1"/>
  <c r="AE28" i="1"/>
  <c r="AF28" i="1"/>
  <c r="AG28" i="1"/>
  <c r="AH28" i="1"/>
  <c r="AI28" i="1"/>
  <c r="AB29" i="1"/>
  <c r="AC29" i="1"/>
  <c r="AD29" i="1"/>
  <c r="AE29" i="1"/>
  <c r="AF29" i="1"/>
  <c r="AG29" i="1"/>
  <c r="AH29" i="1"/>
  <c r="AI29" i="1"/>
  <c r="AK39" i="1"/>
  <c r="AB30" i="1"/>
  <c r="AC30" i="1"/>
  <c r="AD30" i="1"/>
  <c r="AE30" i="1"/>
  <c r="AF30" i="1"/>
  <c r="AG30" i="1"/>
  <c r="AH30" i="1"/>
  <c r="AI30" i="1"/>
  <c r="AB31" i="1"/>
  <c r="AC31" i="1"/>
  <c r="AD31" i="1"/>
  <c r="AE31" i="1"/>
  <c r="AF31" i="1"/>
  <c r="AG31" i="1"/>
  <c r="AH31" i="1"/>
  <c r="AI31" i="1"/>
  <c r="AK40" i="1"/>
  <c r="AB32" i="1"/>
  <c r="AC32" i="1"/>
  <c r="AD32" i="1"/>
  <c r="AE32" i="1"/>
  <c r="AF32" i="1"/>
  <c r="AG32" i="1"/>
  <c r="AH32" i="1"/>
  <c r="AI32" i="1"/>
  <c r="AB33" i="1"/>
  <c r="AC33" i="1"/>
  <c r="AD33" i="1"/>
  <c r="AE33" i="1"/>
  <c r="AF33" i="1"/>
  <c r="AG33" i="1"/>
  <c r="AH33" i="1"/>
  <c r="AI33" i="1"/>
  <c r="AK41" i="1"/>
  <c r="AB34" i="1"/>
  <c r="AC34" i="1"/>
  <c r="AD34" i="1"/>
  <c r="AE34" i="1"/>
  <c r="AF34" i="1"/>
  <c r="AG34" i="1"/>
  <c r="AH34" i="1"/>
  <c r="AI34" i="1"/>
  <c r="AB35" i="1"/>
  <c r="AC35" i="1"/>
  <c r="AD35" i="1"/>
  <c r="AE35" i="1"/>
  <c r="AF35" i="1"/>
  <c r="AG35" i="1"/>
  <c r="AH35" i="1"/>
  <c r="AI35" i="1"/>
  <c r="AK42" i="1"/>
  <c r="AB36" i="1"/>
  <c r="AC36" i="1"/>
  <c r="AD36" i="1"/>
  <c r="AE36" i="1"/>
  <c r="AF36" i="1"/>
  <c r="AG36" i="1"/>
  <c r="AH36" i="1"/>
  <c r="AI36" i="1"/>
  <c r="AB37" i="1"/>
  <c r="AC37" i="1"/>
  <c r="AD37" i="1"/>
  <c r="AE37" i="1"/>
  <c r="AF37" i="1"/>
  <c r="AG37" i="1"/>
  <c r="AH37" i="1"/>
  <c r="AI37" i="1"/>
  <c r="AB38" i="1"/>
  <c r="AC38" i="1"/>
  <c r="AD38" i="1"/>
  <c r="AE38" i="1"/>
  <c r="AF38" i="1"/>
  <c r="AG38" i="1"/>
  <c r="AH38" i="1"/>
  <c r="AI38" i="1"/>
  <c r="AB39" i="1"/>
  <c r="AC39" i="1"/>
  <c r="AD39" i="1"/>
  <c r="AE39" i="1"/>
  <c r="AF39" i="1"/>
  <c r="AG39" i="1"/>
  <c r="AH39" i="1"/>
  <c r="AI39" i="1"/>
  <c r="AB40" i="1"/>
  <c r="AC40" i="1"/>
  <c r="AD40" i="1"/>
  <c r="AE40" i="1"/>
  <c r="AF40" i="1"/>
  <c r="AG40" i="1"/>
  <c r="AH40" i="1"/>
  <c r="AI40" i="1"/>
  <c r="AB41" i="1"/>
  <c r="AC41" i="1"/>
  <c r="AD41" i="1"/>
  <c r="AE41" i="1"/>
  <c r="AF41" i="1"/>
  <c r="AG41" i="1"/>
  <c r="AH41" i="1"/>
  <c r="AI41" i="1"/>
  <c r="AB42" i="1"/>
  <c r="AC42" i="1"/>
  <c r="AD42" i="1"/>
  <c r="AE42" i="1"/>
  <c r="AF42" i="1"/>
  <c r="AG42" i="1"/>
  <c r="AH42" i="1"/>
  <c r="AI42" i="1"/>
  <c r="AK2" i="1"/>
  <c r="AJ2" i="1"/>
  <c r="AI2" i="1"/>
  <c r="AH2" i="1"/>
  <c r="AG2" i="1"/>
  <c r="AF2" i="1"/>
  <c r="AE2" i="1"/>
  <c r="AD2" i="1"/>
  <c r="AC2" i="1"/>
  <c r="AB2" i="1"/>
  <c r="AC1" i="1"/>
  <c r="AD1" i="1"/>
  <c r="AE1" i="1"/>
  <c r="AF1" i="1"/>
  <c r="AG1" i="1"/>
  <c r="AH1" i="1"/>
  <c r="AI1" i="1"/>
  <c r="AJ1" i="1"/>
  <c r="AK1" i="1"/>
  <c r="AM1" i="1"/>
  <c r="AN1" i="1"/>
  <c r="AB1" i="1"/>
  <c r="BA42" i="1" l="1"/>
  <c r="BA41" i="1"/>
  <c r="BA36" i="1"/>
  <c r="BA15" i="1"/>
  <c r="BA35" i="1"/>
  <c r="BA38" i="1"/>
  <c r="BA31" i="1"/>
  <c r="BA22" i="1"/>
  <c r="BA17" i="1"/>
  <c r="BA16" i="1"/>
  <c r="BA29" i="1"/>
  <c r="BA39" i="1"/>
  <c r="BA13" i="1"/>
  <c r="BA28" i="1"/>
  <c r="BA14" i="1"/>
  <c r="BA37" i="1"/>
  <c r="BA30" i="1"/>
  <c r="BA20" i="1"/>
  <c r="BA33" i="1"/>
  <c r="BA32" i="1"/>
  <c r="BA19" i="1"/>
  <c r="BA18" i="1"/>
  <c r="BA3" i="1"/>
  <c r="BA4" i="1"/>
  <c r="BA9" i="1"/>
  <c r="BA5" i="1"/>
  <c r="BA2" i="1"/>
  <c r="BA27" i="1"/>
  <c r="BA25" i="1"/>
  <c r="BA21" i="1"/>
  <c r="BA6" i="1"/>
  <c r="BA24" i="1"/>
  <c r="BA23" i="1"/>
  <c r="BA26" i="1"/>
  <c r="BA7" i="1"/>
  <c r="BA40" i="1"/>
  <c r="BA8" i="1"/>
  <c r="BA34" i="1"/>
  <c r="BB16" i="2"/>
  <c r="BC16" i="2" s="1"/>
  <c r="BB30" i="2"/>
  <c r="BC30" i="2" s="1"/>
  <c r="AF17" i="2"/>
  <c r="AD39" i="2"/>
  <c r="AB3" i="2"/>
  <c r="AC3" i="2"/>
  <c r="BB3" i="2" s="1"/>
  <c r="BC3" i="2" s="1"/>
  <c r="AD3" i="2"/>
  <c r="AE3" i="2"/>
  <c r="AF3" i="2"/>
  <c r="AG3" i="2"/>
  <c r="AH3" i="2"/>
  <c r="AI3" i="2"/>
  <c r="AJ3" i="2"/>
  <c r="AN3" i="2"/>
  <c r="AO3" i="2"/>
  <c r="AP3" i="2"/>
  <c r="AQ3" i="2"/>
  <c r="AB4" i="2"/>
  <c r="BB4" i="2" s="1"/>
  <c r="BC4" i="2" s="1"/>
  <c r="AC4" i="2"/>
  <c r="AD4" i="2"/>
  <c r="AE4" i="2"/>
  <c r="AF4" i="2"/>
  <c r="AG4" i="2"/>
  <c r="AH4" i="2"/>
  <c r="AI4" i="2"/>
  <c r="AJ4" i="2"/>
  <c r="AN4" i="2"/>
  <c r="AO4" i="2"/>
  <c r="AP4" i="2"/>
  <c r="AQ4" i="2"/>
  <c r="AB5" i="2"/>
  <c r="AC5" i="2"/>
  <c r="AD5" i="2"/>
  <c r="AE5" i="2"/>
  <c r="BB5" i="2" s="1"/>
  <c r="BC5" i="2" s="1"/>
  <c r="AF5" i="2"/>
  <c r="AG5" i="2"/>
  <c r="AH5" i="2"/>
  <c r="AI5" i="2"/>
  <c r="AJ5" i="2"/>
  <c r="AN5" i="2"/>
  <c r="AO5" i="2"/>
  <c r="AP5" i="2"/>
  <c r="AQ5" i="2"/>
  <c r="AB6" i="2"/>
  <c r="BB6" i="2" s="1"/>
  <c r="BC6" i="2" s="1"/>
  <c r="AC6" i="2"/>
  <c r="AD6" i="2"/>
  <c r="AE6" i="2"/>
  <c r="AF6" i="2"/>
  <c r="AG6" i="2"/>
  <c r="AH6" i="2"/>
  <c r="AI6" i="2"/>
  <c r="AJ6" i="2"/>
  <c r="AN6" i="2"/>
  <c r="AO6" i="2"/>
  <c r="AP6" i="2"/>
  <c r="AQ6" i="2"/>
  <c r="AB7" i="2"/>
  <c r="BB7" i="2" s="1"/>
  <c r="BC7" i="2" s="1"/>
  <c r="AC7" i="2"/>
  <c r="AD7" i="2"/>
  <c r="AE7" i="2"/>
  <c r="AF7" i="2"/>
  <c r="AG7" i="2"/>
  <c r="AH7" i="2"/>
  <c r="AI7" i="2"/>
  <c r="AJ7" i="2"/>
  <c r="AN7" i="2"/>
  <c r="AO7" i="2"/>
  <c r="AP7" i="2"/>
  <c r="AQ7" i="2"/>
  <c r="AB8" i="2"/>
  <c r="BB8" i="2" s="1"/>
  <c r="BC8" i="2" s="1"/>
  <c r="AC8" i="2"/>
  <c r="AD8" i="2"/>
  <c r="AE8" i="2"/>
  <c r="AF8" i="2"/>
  <c r="AG8" i="2"/>
  <c r="AH8" i="2"/>
  <c r="AI8" i="2"/>
  <c r="AJ8" i="2"/>
  <c r="AN8" i="2"/>
  <c r="AO8" i="2"/>
  <c r="AP8" i="2"/>
  <c r="AQ8" i="2"/>
  <c r="AB9" i="2"/>
  <c r="BB9" i="2" s="1"/>
  <c r="BC9" i="2" s="1"/>
  <c r="AC9" i="2"/>
  <c r="AD9" i="2"/>
  <c r="AE9" i="2"/>
  <c r="AF9" i="2"/>
  <c r="AG9" i="2"/>
  <c r="AH9" i="2"/>
  <c r="AI9" i="2"/>
  <c r="AJ9" i="2"/>
  <c r="AN9" i="2"/>
  <c r="AO9" i="2"/>
  <c r="AP9" i="2"/>
  <c r="AQ9" i="2"/>
  <c r="AB10" i="2"/>
  <c r="AC10" i="2"/>
  <c r="AD10" i="2"/>
  <c r="AE10" i="2"/>
  <c r="BB10" i="2" s="1"/>
  <c r="BC10" i="2" s="1"/>
  <c r="AF10" i="2"/>
  <c r="AG10" i="2"/>
  <c r="AH10" i="2"/>
  <c r="AI10" i="2"/>
  <c r="AJ10" i="2"/>
  <c r="AN10" i="2"/>
  <c r="AO10" i="2"/>
  <c r="AP10" i="2"/>
  <c r="AQ10" i="2"/>
  <c r="AB11" i="2"/>
  <c r="AC11" i="2"/>
  <c r="AD11" i="2"/>
  <c r="AE11" i="2"/>
  <c r="AF11" i="2"/>
  <c r="AG11" i="2"/>
  <c r="AH11" i="2"/>
  <c r="AI11" i="2"/>
  <c r="BB11" i="2" s="1"/>
  <c r="BC11" i="2" s="1"/>
  <c r="AJ11" i="2"/>
  <c r="AN11" i="2"/>
  <c r="AO11" i="2"/>
  <c r="AP11" i="2"/>
  <c r="AQ11" i="2"/>
  <c r="AB12" i="2"/>
  <c r="BB12" i="2" s="1"/>
  <c r="BC12" i="2" s="1"/>
  <c r="AC12" i="2"/>
  <c r="AD12" i="2"/>
  <c r="AE12" i="2"/>
  <c r="AF12" i="2"/>
  <c r="AG12" i="2"/>
  <c r="AH12" i="2"/>
  <c r="AI12" i="2"/>
  <c r="AJ12" i="2"/>
  <c r="AN12" i="2"/>
  <c r="AO12" i="2"/>
  <c r="AP12" i="2"/>
  <c r="AQ12" i="2"/>
  <c r="AB13" i="2"/>
  <c r="BB13" i="2" s="1"/>
  <c r="BC13" i="2" s="1"/>
  <c r="AC13" i="2"/>
  <c r="AD37" i="2"/>
  <c r="AE13" i="2"/>
  <c r="AG21" i="2"/>
  <c r="AH13" i="2"/>
  <c r="AI20" i="2"/>
  <c r="AJ13" i="2"/>
  <c r="AB14" i="2"/>
  <c r="AC14" i="2"/>
  <c r="AD38" i="2"/>
  <c r="AE14" i="2"/>
  <c r="BB14" i="2" s="1"/>
  <c r="BC14" i="2" s="1"/>
  <c r="AF18" i="2"/>
  <c r="AG22" i="2"/>
  <c r="BB22" i="2" s="1"/>
  <c r="BC22" i="2" s="1"/>
  <c r="AH15" i="2"/>
  <c r="AI21" i="2"/>
  <c r="AJ14" i="2"/>
  <c r="AN13" i="2"/>
  <c r="AO14" i="2"/>
  <c r="AQ14" i="2"/>
  <c r="AB15" i="2"/>
  <c r="BB15" i="2" s="1"/>
  <c r="BC15" i="2" s="1"/>
  <c r="AC15" i="2"/>
  <c r="AE15" i="2"/>
  <c r="AF19" i="2"/>
  <c r="AG23" i="2"/>
  <c r="AH16" i="2"/>
  <c r="AI22" i="2"/>
  <c r="AJ15" i="2"/>
  <c r="AN14" i="2"/>
  <c r="AO15" i="2"/>
  <c r="AP13" i="2"/>
  <c r="AQ15" i="2"/>
  <c r="AB16" i="2"/>
  <c r="AC16" i="2"/>
  <c r="AD40" i="2"/>
  <c r="AE16" i="2"/>
  <c r="AF20" i="2"/>
  <c r="AG25" i="2"/>
  <c r="AH17" i="2"/>
  <c r="AI23" i="2"/>
  <c r="AJ16" i="2"/>
  <c r="AN15" i="2"/>
  <c r="AO16" i="2"/>
  <c r="AP16" i="2"/>
  <c r="AQ16" i="2"/>
  <c r="AB17" i="2"/>
  <c r="BB17" i="2" s="1"/>
  <c r="BC17" i="2" s="1"/>
  <c r="AC17" i="2"/>
  <c r="AD41" i="2"/>
  <c r="AE35" i="2"/>
  <c r="AF21" i="2"/>
  <c r="AG26" i="2"/>
  <c r="AH18" i="2"/>
  <c r="AI24" i="2"/>
  <c r="AJ17" i="2"/>
  <c r="AN16" i="2"/>
  <c r="AO17" i="2"/>
  <c r="AP17" i="2"/>
  <c r="AQ17" i="2"/>
  <c r="AB18" i="2"/>
  <c r="BB18" i="2" s="1"/>
  <c r="BC18" i="2" s="1"/>
  <c r="AC18" i="2"/>
  <c r="AD42" i="2"/>
  <c r="AE36" i="2"/>
  <c r="AF22" i="2"/>
  <c r="AG27" i="2"/>
  <c r="AH19" i="2"/>
  <c r="AI25" i="2"/>
  <c r="AJ18" i="2"/>
  <c r="AN17" i="2"/>
  <c r="AO18" i="2"/>
  <c r="AP18" i="2"/>
  <c r="AQ18" i="2"/>
  <c r="AB19" i="2"/>
  <c r="BB19" i="2" s="1"/>
  <c r="BC19" i="2" s="1"/>
  <c r="AC19" i="2"/>
  <c r="AF23" i="2"/>
  <c r="AG28" i="2"/>
  <c r="AH20" i="2"/>
  <c r="AI26" i="2"/>
  <c r="AJ19" i="2"/>
  <c r="AN18" i="2"/>
  <c r="AO19" i="2"/>
  <c r="AP19" i="2"/>
  <c r="AQ19" i="2"/>
  <c r="AB20" i="2"/>
  <c r="BB20" i="2" s="1"/>
  <c r="BC20" i="2" s="1"/>
  <c r="AC20" i="2"/>
  <c r="AF24" i="2"/>
  <c r="AG29" i="2"/>
  <c r="AH21" i="2"/>
  <c r="AI27" i="2"/>
  <c r="AJ20" i="2"/>
  <c r="AN19" i="2"/>
  <c r="AO20" i="2"/>
  <c r="AP20" i="2"/>
  <c r="AQ20" i="2"/>
  <c r="AB21" i="2"/>
  <c r="BB21" i="2" s="1"/>
  <c r="BC21" i="2" s="1"/>
  <c r="AC21" i="2"/>
  <c r="AF25" i="2"/>
  <c r="AG30" i="2"/>
  <c r="AH22" i="2"/>
  <c r="AI28" i="2"/>
  <c r="AJ21" i="2"/>
  <c r="AN20" i="2"/>
  <c r="AO21" i="2"/>
  <c r="AP21" i="2"/>
  <c r="AQ21" i="2"/>
  <c r="AB22" i="2"/>
  <c r="AC22" i="2"/>
  <c r="AF26" i="2"/>
  <c r="AG31" i="2"/>
  <c r="AH23" i="2"/>
  <c r="AI29" i="2"/>
  <c r="AJ22" i="2"/>
  <c r="AN21" i="2"/>
  <c r="AO22" i="2"/>
  <c r="AP22" i="2"/>
  <c r="AQ22" i="2"/>
  <c r="AB23" i="2"/>
  <c r="AC23" i="2"/>
  <c r="BB23" i="2" s="1"/>
  <c r="BC23" i="2" s="1"/>
  <c r="AF27" i="2"/>
  <c r="AG32" i="2"/>
  <c r="AH24" i="2"/>
  <c r="AI30" i="2"/>
  <c r="AJ23" i="2"/>
  <c r="AN22" i="2"/>
  <c r="AO23" i="2"/>
  <c r="AP23" i="2"/>
  <c r="AQ23" i="2"/>
  <c r="AB24" i="2"/>
  <c r="AC24" i="2"/>
  <c r="BB24" i="2" s="1"/>
  <c r="BC24" i="2" s="1"/>
  <c r="AF28" i="2"/>
  <c r="AG33" i="2"/>
  <c r="AH25" i="2"/>
  <c r="AI31" i="2"/>
  <c r="AJ24" i="2"/>
  <c r="AN23" i="2"/>
  <c r="AO24" i="2"/>
  <c r="AP24" i="2"/>
  <c r="AQ24" i="2"/>
  <c r="AB25" i="2"/>
  <c r="BB25" i="2" s="1"/>
  <c r="BC25" i="2" s="1"/>
  <c r="AC25" i="2"/>
  <c r="AF29" i="2"/>
  <c r="AG34" i="2"/>
  <c r="AH26" i="2"/>
  <c r="AI32" i="2"/>
  <c r="AJ25" i="2"/>
  <c r="AN24" i="2"/>
  <c r="AO25" i="2"/>
  <c r="AP25" i="2"/>
  <c r="AQ25" i="2"/>
  <c r="AB26" i="2"/>
  <c r="BB26" i="2" s="1"/>
  <c r="BC26" i="2" s="1"/>
  <c r="AC26" i="2"/>
  <c r="AF30" i="2"/>
  <c r="AG35" i="2"/>
  <c r="AH27" i="2"/>
  <c r="AI33" i="2"/>
  <c r="AJ26" i="2"/>
  <c r="AN25" i="2"/>
  <c r="AO26" i="2"/>
  <c r="AP26" i="2"/>
  <c r="AQ26" i="2"/>
  <c r="AB27" i="2"/>
  <c r="BB27" i="2" s="1"/>
  <c r="BC27" i="2" s="1"/>
  <c r="AC27" i="2"/>
  <c r="AF31" i="2"/>
  <c r="AG36" i="2"/>
  <c r="AH28" i="2"/>
  <c r="AI34" i="2"/>
  <c r="AJ27" i="2"/>
  <c r="AN26" i="2"/>
  <c r="AO27" i="2"/>
  <c r="AP27" i="2"/>
  <c r="AQ27" i="2"/>
  <c r="AB28" i="2"/>
  <c r="BB28" i="2" s="1"/>
  <c r="BC28" i="2" s="1"/>
  <c r="AC28" i="2"/>
  <c r="AF32" i="2"/>
  <c r="AG37" i="2"/>
  <c r="BB37" i="2" s="1"/>
  <c r="BC37" i="2" s="1"/>
  <c r="AH29" i="2"/>
  <c r="AI35" i="2"/>
  <c r="AJ28" i="2"/>
  <c r="AN27" i="2"/>
  <c r="AO28" i="2"/>
  <c r="AP28" i="2"/>
  <c r="AQ28" i="2"/>
  <c r="AB29" i="2"/>
  <c r="BB29" i="2" s="1"/>
  <c r="BC29" i="2" s="1"/>
  <c r="AC29" i="2"/>
  <c r="AF33" i="2"/>
  <c r="AG38" i="2"/>
  <c r="AH30" i="2"/>
  <c r="AI36" i="2"/>
  <c r="AJ29" i="2"/>
  <c r="AN28" i="2"/>
  <c r="AO29" i="2"/>
  <c r="AP29" i="2"/>
  <c r="AQ29" i="2"/>
  <c r="AB30" i="2"/>
  <c r="AC30" i="2"/>
  <c r="AF34" i="2"/>
  <c r="AG39" i="2"/>
  <c r="AH31" i="2"/>
  <c r="AI37" i="2"/>
  <c r="AJ30" i="2"/>
  <c r="AN29" i="2"/>
  <c r="AO30" i="2"/>
  <c r="AP30" i="2"/>
  <c r="AQ30" i="2"/>
  <c r="AB31" i="2"/>
  <c r="AC31" i="2"/>
  <c r="AF35" i="2"/>
  <c r="AG40" i="2"/>
  <c r="AH32" i="2"/>
  <c r="AI38" i="2"/>
  <c r="AJ31" i="2"/>
  <c r="AN30" i="2"/>
  <c r="AO31" i="2"/>
  <c r="AP31" i="2"/>
  <c r="AQ31" i="2"/>
  <c r="AB32" i="2"/>
  <c r="BB32" i="2" s="1"/>
  <c r="BC32" i="2" s="1"/>
  <c r="AC32" i="2"/>
  <c r="AF36" i="2"/>
  <c r="AG41" i="2"/>
  <c r="AH33" i="2"/>
  <c r="AI39" i="2"/>
  <c r="AJ32" i="2"/>
  <c r="AN31" i="2"/>
  <c r="BB31" i="2" s="1"/>
  <c r="BC31" i="2" s="1"/>
  <c r="AO32" i="2"/>
  <c r="AP32" i="2"/>
  <c r="AQ32" i="2"/>
  <c r="AB33" i="2"/>
  <c r="AC33" i="2"/>
  <c r="BB33" i="2" s="1"/>
  <c r="BC33" i="2" s="1"/>
  <c r="AF37" i="2"/>
  <c r="AG42" i="2"/>
  <c r="AH34" i="2"/>
  <c r="AI40" i="2"/>
  <c r="AJ33" i="2"/>
  <c r="AN32" i="2"/>
  <c r="AO33" i="2"/>
  <c r="AP33" i="2"/>
  <c r="AQ33" i="2"/>
  <c r="AB34" i="2"/>
  <c r="BB34" i="2" s="1"/>
  <c r="BC34" i="2" s="1"/>
  <c r="AC34" i="2"/>
  <c r="AJ34" i="2"/>
  <c r="AN33" i="2"/>
  <c r="AO34" i="2"/>
  <c r="AP34" i="2"/>
  <c r="AQ34" i="2"/>
  <c r="AB35" i="2"/>
  <c r="BB35" i="2" s="1"/>
  <c r="BC35" i="2" s="1"/>
  <c r="AC35" i="2"/>
  <c r="AJ35" i="2"/>
  <c r="AN34" i="2"/>
  <c r="AO35" i="2"/>
  <c r="AP35" i="2"/>
  <c r="AQ35" i="2"/>
  <c r="AB36" i="2"/>
  <c r="AC36" i="2"/>
  <c r="BB36" i="2" s="1"/>
  <c r="BC36" i="2" s="1"/>
  <c r="AJ36" i="2"/>
  <c r="AN35" i="2"/>
  <c r="AO36" i="2"/>
  <c r="AP36" i="2"/>
  <c r="AQ36" i="2"/>
  <c r="AB37" i="2"/>
  <c r="AC37" i="2"/>
  <c r="AJ37" i="2"/>
  <c r="AN36" i="2"/>
  <c r="AO37" i="2"/>
  <c r="AP37" i="2"/>
  <c r="AQ37" i="2"/>
  <c r="AB38" i="2"/>
  <c r="AC38" i="2"/>
  <c r="AJ38" i="2"/>
  <c r="AN37" i="2"/>
  <c r="AO38" i="2"/>
  <c r="AP38" i="2"/>
  <c r="BB38" i="2" s="1"/>
  <c r="BC38" i="2" s="1"/>
  <c r="AQ38" i="2"/>
  <c r="AB39" i="2"/>
  <c r="BB39" i="2" s="1"/>
  <c r="BC39" i="2" s="1"/>
  <c r="AC39" i="2"/>
  <c r="AJ39" i="2"/>
  <c r="AN38" i="2"/>
  <c r="AO39" i="2"/>
  <c r="AP39" i="2"/>
  <c r="AQ39" i="2"/>
  <c r="AB40" i="2"/>
  <c r="BB40" i="2" s="1"/>
  <c r="BC40" i="2" s="1"/>
  <c r="AC40" i="2"/>
  <c r="AJ40" i="2"/>
  <c r="AN39" i="2"/>
  <c r="AO40" i="2"/>
  <c r="AP40" i="2"/>
  <c r="AQ40" i="2"/>
  <c r="AB41" i="2"/>
  <c r="BB41" i="2" s="1"/>
  <c r="BC41" i="2" s="1"/>
  <c r="AC41" i="2"/>
  <c r="AJ41" i="2"/>
  <c r="AN40" i="2"/>
  <c r="AO41" i="2"/>
  <c r="AP41" i="2"/>
  <c r="AQ41" i="2"/>
  <c r="AB42" i="2"/>
  <c r="BB42" i="2" s="1"/>
  <c r="BC42" i="2" s="1"/>
  <c r="AC42" i="2"/>
  <c r="AJ42" i="2"/>
  <c r="AN41" i="2"/>
  <c r="AO42" i="2"/>
  <c r="AP42" i="2"/>
  <c r="AQ42" i="2"/>
  <c r="AQ2" i="2"/>
  <c r="AP2" i="2"/>
  <c r="AO2" i="2"/>
  <c r="AN2" i="2"/>
  <c r="AJ2" i="2"/>
  <c r="AI2" i="2"/>
  <c r="AH2" i="2"/>
  <c r="AG2" i="2"/>
  <c r="AF2" i="2"/>
  <c r="AE2" i="2"/>
  <c r="AD2" i="2"/>
  <c r="AC2" i="2"/>
  <c r="AB2" i="2"/>
  <c r="BB2" i="2" s="1"/>
  <c r="BC2" i="2" s="1"/>
  <c r="AC1" i="2"/>
  <c r="AD1" i="2"/>
  <c r="AE1" i="2"/>
  <c r="AF1" i="2"/>
  <c r="AG1" i="2"/>
  <c r="AH1" i="2"/>
  <c r="AI1" i="2"/>
  <c r="AJ1" i="2"/>
  <c r="AK1" i="2"/>
  <c r="AL1" i="2"/>
  <c r="AM1" i="2"/>
  <c r="AN1" i="2"/>
  <c r="AO1" i="2"/>
  <c r="AP1" i="2"/>
  <c r="AQ1" i="2"/>
  <c r="AR1" i="2"/>
  <c r="AB1" i="2"/>
  <c r="BA27" i="2" l="1"/>
  <c r="BA41" i="2"/>
  <c r="BA19" i="2"/>
  <c r="BA36" i="2"/>
  <c r="BA40" i="2"/>
  <c r="BA28" i="2"/>
  <c r="BA32" i="2"/>
  <c r="BA20" i="2"/>
  <c r="BA18" i="2"/>
  <c r="BA4" i="2"/>
  <c r="BA39" i="2"/>
  <c r="BA37" i="2"/>
  <c r="BA14" i="2"/>
  <c r="BA5" i="2"/>
  <c r="BA38" i="2"/>
  <c r="BA30" i="2"/>
  <c r="BA22" i="2"/>
  <c r="BA13" i="2"/>
  <c r="BA29" i="2"/>
  <c r="BA21" i="2"/>
  <c r="BA34" i="2"/>
  <c r="BA26" i="2"/>
  <c r="BA24" i="2"/>
  <c r="BA25" i="2"/>
  <c r="BA15" i="2"/>
  <c r="BA17" i="2"/>
  <c r="BA8" i="2"/>
  <c r="BA6" i="2"/>
  <c r="BA3" i="2"/>
  <c r="BA42" i="2"/>
  <c r="BA35" i="2"/>
  <c r="BA31" i="2"/>
  <c r="BA33" i="2"/>
  <c r="BA23" i="2"/>
  <c r="BA16" i="2"/>
  <c r="BA7" i="2"/>
  <c r="BA9" i="2"/>
  <c r="BA2" i="2"/>
</calcChain>
</file>

<file path=xl/sharedStrings.xml><?xml version="1.0" encoding="utf-8"?>
<sst xmlns="http://schemas.openxmlformats.org/spreadsheetml/2006/main" count="85" uniqueCount="57">
  <si>
    <t>211011-1</t>
  </si>
  <si>
    <t>211011-4</t>
  </si>
  <si>
    <t>211018-4</t>
  </si>
  <si>
    <t>211020-1</t>
  </si>
  <si>
    <t>211020-2</t>
  </si>
  <si>
    <t>211021-2-1</t>
  </si>
  <si>
    <t>211021-2-2</t>
  </si>
  <si>
    <t>211021-2-3</t>
  </si>
  <si>
    <t>211021-2-4</t>
  </si>
  <si>
    <t>211025-2</t>
  </si>
  <si>
    <t>211026-1-1</t>
  </si>
  <si>
    <t>211026-1-2</t>
  </si>
  <si>
    <t>211026-1-3</t>
  </si>
  <si>
    <t>211026-1-4</t>
  </si>
  <si>
    <t>211026-2-1</t>
  </si>
  <si>
    <t>211026-2-2</t>
  </si>
  <si>
    <t>211026-2-3</t>
  </si>
  <si>
    <t>211026-2-4</t>
  </si>
  <si>
    <t>211011-1-1</t>
  </si>
  <si>
    <t>211011-1-2</t>
  </si>
  <si>
    <t>211011-1-3</t>
  </si>
  <si>
    <t>211011-1-4</t>
  </si>
  <si>
    <t>211011-2-1</t>
  </si>
  <si>
    <t>211011-2-3</t>
  </si>
  <si>
    <t>211011-2-4</t>
  </si>
  <si>
    <t>211027-1</t>
  </si>
  <si>
    <t>211027-2</t>
  </si>
  <si>
    <t>211027-3</t>
  </si>
  <si>
    <t>211027-4</t>
  </si>
  <si>
    <t>220117-2</t>
  </si>
  <si>
    <t>220117-4</t>
  </si>
  <si>
    <t>220118-2-3</t>
  </si>
  <si>
    <t>220118-1-1</t>
  </si>
  <si>
    <t>220118-1-3</t>
  </si>
  <si>
    <t>220126-1-3</t>
  </si>
  <si>
    <t>220127-1-1</t>
  </si>
  <si>
    <t>220127-1-2</t>
  </si>
  <si>
    <t>220127-1-3</t>
  </si>
  <si>
    <t>220127-1-4</t>
  </si>
  <si>
    <t>220127-2-1</t>
  </si>
  <si>
    <t>220127-2-2</t>
  </si>
  <si>
    <t>220127-2-3</t>
  </si>
  <si>
    <t>220127-2-4</t>
  </si>
  <si>
    <t>211011-2</t>
  </si>
  <si>
    <t>211011-3</t>
  </si>
  <si>
    <t>220118-4</t>
  </si>
  <si>
    <t>220118-3</t>
  </si>
  <si>
    <t>N=7</t>
  </si>
  <si>
    <t>n=12</t>
  </si>
  <si>
    <t>211021-1</t>
  </si>
  <si>
    <t>211021-2</t>
  </si>
  <si>
    <t>220126-1-4</t>
  </si>
  <si>
    <t>N=6</t>
  </si>
  <si>
    <t>n=14</t>
  </si>
  <si>
    <t>211026-1</t>
  </si>
  <si>
    <t>211026-2</t>
  </si>
  <si>
    <t>CCK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</si>
</sst>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1" fontId="0" fillId="0" borderId="0" xfId="0" applyNumberFormat="1"/>
    <xf numFmtId="0" fontId="3" fillId="0" borderId="0" xfId="1"/>
    <xf numFmtId="0" fontId="0" fillId="2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'CCK-2'!$BB$2:$BB$42</c:f>
              <c:numCache>
                <c:formatCode>General</c:formatCode>
                <c:ptCount val="41"/>
                <c:pt idx="0">
                  <c:v>1.0607809676627977</c:v>
                </c:pt>
                <c:pt idx="1">
                  <c:v>0.98050117514172486</c:v>
                </c:pt>
                <c:pt idx="2">
                  <c:v>1.0022243940039679</c:v>
                </c:pt>
                <c:pt idx="3">
                  <c:v>0.97758257584446528</c:v>
                </c:pt>
                <c:pt idx="4">
                  <c:v>1.0066572072612712</c:v>
                </c:pt>
                <c:pt idx="5">
                  <c:v>0.98982949873956361</c:v>
                </c:pt>
                <c:pt idx="6">
                  <c:v>1.0282950142623086</c:v>
                </c:pt>
                <c:pt idx="7">
                  <c:v>1.0156806722892322</c:v>
                </c:pt>
                <c:pt idx="11">
                  <c:v>1.4954168489335522</c:v>
                </c:pt>
                <c:pt idx="12">
                  <c:v>1.4404200063636354</c:v>
                </c:pt>
                <c:pt idx="13">
                  <c:v>1.4361189639057503</c:v>
                </c:pt>
                <c:pt idx="14">
                  <c:v>1.4539440565911732</c:v>
                </c:pt>
                <c:pt idx="15">
                  <c:v>1.4458289106867444</c:v>
                </c:pt>
                <c:pt idx="16">
                  <c:v>1.4276676553827965</c:v>
                </c:pt>
                <c:pt idx="17">
                  <c:v>1.4462592214316599</c:v>
                </c:pt>
                <c:pt idx="18">
                  <c:v>1.4547344332605787</c:v>
                </c:pt>
                <c:pt idx="19">
                  <c:v>1.4836834650379165</c:v>
                </c:pt>
                <c:pt idx="20">
                  <c:v>1.5011075497217095</c:v>
                </c:pt>
                <c:pt idx="21">
                  <c:v>1.4877571955414983</c:v>
                </c:pt>
                <c:pt idx="22">
                  <c:v>1.4372676297735791</c:v>
                </c:pt>
                <c:pt idx="23">
                  <c:v>1.4969866034074768</c:v>
                </c:pt>
                <c:pt idx="24">
                  <c:v>1.5260437988154274</c:v>
                </c:pt>
                <c:pt idx="25">
                  <c:v>1.5002733984440975</c:v>
                </c:pt>
                <c:pt idx="26">
                  <c:v>1.5247388484077147</c:v>
                </c:pt>
                <c:pt idx="27">
                  <c:v>1.4977246124351424</c:v>
                </c:pt>
                <c:pt idx="28">
                  <c:v>1.5092192188542735</c:v>
                </c:pt>
                <c:pt idx="29">
                  <c:v>1.5340774468566545</c:v>
                </c:pt>
                <c:pt idx="30">
                  <c:v>1.5226446596824705</c:v>
                </c:pt>
                <c:pt idx="31">
                  <c:v>1.5204318497140616</c:v>
                </c:pt>
                <c:pt idx="32">
                  <c:v>1.493580047665108</c:v>
                </c:pt>
                <c:pt idx="33">
                  <c:v>1.4673337287670942</c:v>
                </c:pt>
                <c:pt idx="34">
                  <c:v>1.5074329121995758</c:v>
                </c:pt>
                <c:pt idx="35">
                  <c:v>1.4881658181184227</c:v>
                </c:pt>
                <c:pt idx="36">
                  <c:v>1.5166355239081033</c:v>
                </c:pt>
                <c:pt idx="37">
                  <c:v>1.4849092954989327</c:v>
                </c:pt>
                <c:pt idx="38">
                  <c:v>1.4787999947200723</c:v>
                </c:pt>
                <c:pt idx="39">
                  <c:v>1.4987913285443</c:v>
                </c:pt>
                <c:pt idx="40">
                  <c:v>1.4531072840934327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45-4438-8F64-89C234306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356352"/>
        <c:axId val="1594423440"/>
      </c:scatterChart>
      <c:valAx>
        <c:axId val="1070356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423440"/>
        <c:crosses val="autoZero"/>
        <c:crossBetween val="midCat"/>
      </c:valAx>
      <c:valAx>
        <c:axId val="159442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0356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'CCK-2'!$BB$3:$BB$42</c:f>
              <c:numCache>
                <c:formatCode>General</c:formatCode>
                <c:ptCount val="40"/>
                <c:pt idx="0">
                  <c:v>0.98050117514172486</c:v>
                </c:pt>
                <c:pt idx="1">
                  <c:v>1.0022243940039679</c:v>
                </c:pt>
                <c:pt idx="2">
                  <c:v>0.97758257584446528</c:v>
                </c:pt>
                <c:pt idx="3">
                  <c:v>1.0066572072612712</c:v>
                </c:pt>
                <c:pt idx="4">
                  <c:v>0.98982949873956361</c:v>
                </c:pt>
                <c:pt idx="5">
                  <c:v>1.0282950142623086</c:v>
                </c:pt>
                <c:pt idx="6">
                  <c:v>1.0156806722892322</c:v>
                </c:pt>
                <c:pt idx="10">
                  <c:v>1.4954168489335522</c:v>
                </c:pt>
                <c:pt idx="11">
                  <c:v>1.4404200063636354</c:v>
                </c:pt>
                <c:pt idx="12">
                  <c:v>1.4361189639057503</c:v>
                </c:pt>
                <c:pt idx="13">
                  <c:v>1.4539440565911732</c:v>
                </c:pt>
                <c:pt idx="14">
                  <c:v>1.4458289106867444</c:v>
                </c:pt>
                <c:pt idx="15">
                  <c:v>1.4276676553827965</c:v>
                </c:pt>
                <c:pt idx="16">
                  <c:v>1.4462592214316599</c:v>
                </c:pt>
                <c:pt idx="17">
                  <c:v>1.4547344332605787</c:v>
                </c:pt>
                <c:pt idx="18">
                  <c:v>1.4836834650379165</c:v>
                </c:pt>
                <c:pt idx="19">
                  <c:v>1.5011075497217095</c:v>
                </c:pt>
                <c:pt idx="20">
                  <c:v>1.4877571955414983</c:v>
                </c:pt>
                <c:pt idx="21">
                  <c:v>1.4372676297735791</c:v>
                </c:pt>
                <c:pt idx="22">
                  <c:v>1.4969866034074768</c:v>
                </c:pt>
                <c:pt idx="23">
                  <c:v>1.5260437988154274</c:v>
                </c:pt>
                <c:pt idx="24">
                  <c:v>1.5002733984440975</c:v>
                </c:pt>
                <c:pt idx="25">
                  <c:v>1.5247388484077147</c:v>
                </c:pt>
                <c:pt idx="26">
                  <c:v>1.4977246124351424</c:v>
                </c:pt>
                <c:pt idx="27">
                  <c:v>1.5092192188542735</c:v>
                </c:pt>
                <c:pt idx="28">
                  <c:v>1.5340774468566545</c:v>
                </c:pt>
                <c:pt idx="29">
                  <c:v>1.5226446596824705</c:v>
                </c:pt>
                <c:pt idx="30">
                  <c:v>1.5204318497140616</c:v>
                </c:pt>
                <c:pt idx="31">
                  <c:v>1.493580047665108</c:v>
                </c:pt>
                <c:pt idx="32">
                  <c:v>1.4673337287670942</c:v>
                </c:pt>
                <c:pt idx="33">
                  <c:v>1.5074329121995758</c:v>
                </c:pt>
                <c:pt idx="34">
                  <c:v>1.4881658181184227</c:v>
                </c:pt>
                <c:pt idx="35">
                  <c:v>1.5166355239081033</c:v>
                </c:pt>
                <c:pt idx="36">
                  <c:v>1.4849092954989327</c:v>
                </c:pt>
                <c:pt idx="37">
                  <c:v>1.4787999947200723</c:v>
                </c:pt>
                <c:pt idx="38">
                  <c:v>1.4987913285443</c:v>
                </c:pt>
                <c:pt idx="39">
                  <c:v>1.4531072840934327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69-4DE7-8F4E-9476BE24D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1355024"/>
        <c:axId val="1875286656"/>
      </c:scatterChart>
      <c:valAx>
        <c:axId val="1211355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286656"/>
        <c:crosses val="autoZero"/>
        <c:crossBetween val="midCat"/>
      </c:valAx>
      <c:valAx>
        <c:axId val="187528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35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266700</xdr:colOff>
      <xdr:row>5</xdr:row>
      <xdr:rowOff>38100</xdr:rowOff>
    </xdr:from>
    <xdr:to>
      <xdr:col>50</xdr:col>
      <xdr:colOff>571500</xdr:colOff>
      <xdr:row>19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E48F24-FFED-C19C-27D9-0E9008F185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600075</xdr:colOff>
      <xdr:row>15</xdr:row>
      <xdr:rowOff>42862</xdr:rowOff>
    </xdr:from>
    <xdr:to>
      <xdr:col>45</xdr:col>
      <xdr:colOff>295275</xdr:colOff>
      <xdr:row>29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C76908-027C-9584-2092-DAB723AF6E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3229B-9AE1-4ACF-A386-BA9480800BFA}">
  <dimension ref="B1:BE42"/>
  <sheetViews>
    <sheetView topLeftCell="U1" workbookViewId="0">
      <selection activeCell="BD4" sqref="BD4"/>
    </sheetView>
  </sheetViews>
  <sheetFormatPr defaultRowHeight="15" x14ac:dyDescent="0.25"/>
  <cols>
    <col min="13" max="13" width="9.28515625" customWidth="1"/>
    <col min="28" max="28" width="12" bestFit="1" customWidth="1"/>
    <col min="34" max="34" width="12" bestFit="1" customWidth="1"/>
    <col min="43" max="43" width="12" bestFit="1" customWidth="1"/>
    <col min="54" max="54" width="12" bestFit="1" customWidth="1"/>
  </cols>
  <sheetData>
    <row r="1" spans="2:57" x14ac:dyDescent="0.25">
      <c r="B1" t="s">
        <v>0</v>
      </c>
      <c r="C1" t="s">
        <v>1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31</v>
      </c>
      <c r="S1" t="s">
        <v>34</v>
      </c>
      <c r="T1" t="s">
        <v>35</v>
      </c>
      <c r="U1" t="s">
        <v>36</v>
      </c>
      <c r="V1" t="s">
        <v>37</v>
      </c>
      <c r="W1" t="s">
        <v>38</v>
      </c>
      <c r="X1" t="s">
        <v>39</v>
      </c>
      <c r="Y1" t="s">
        <v>40</v>
      </c>
      <c r="Z1" t="s">
        <v>41</v>
      </c>
      <c r="AA1" t="s">
        <v>42</v>
      </c>
      <c r="AB1">
        <f>AVERAGEA(B2:B9)</f>
        <v>6.0153342928970233E-7</v>
      </c>
      <c r="AC1">
        <f t="shared" ref="AC1:AR1" si="0">AVERAGEA(C2:C9)</f>
        <v>4.7896219257381745E-7</v>
      </c>
      <c r="AD1">
        <f t="shared" si="0"/>
        <v>7.5983098213328049E-7</v>
      </c>
      <c r="AE1">
        <f t="shared" si="0"/>
        <v>7.9535902841598727E-7</v>
      </c>
      <c r="AF1">
        <f t="shared" si="0"/>
        <v>1.4604318039346253E-6</v>
      </c>
      <c r="AG1">
        <f t="shared" si="0"/>
        <v>1.1344535550961155E-6</v>
      </c>
      <c r="AH1">
        <f t="shared" si="0"/>
        <v>1.7713684883347014E-6</v>
      </c>
      <c r="AI1">
        <f t="shared" si="0"/>
        <v>1.330462509940844E-6</v>
      </c>
      <c r="AJ1">
        <f t="shared" si="0"/>
        <v>1.5328574045270216E-4</v>
      </c>
      <c r="AK1">
        <f t="shared" si="0"/>
        <v>2.2299875581666129E-6</v>
      </c>
      <c r="AL1">
        <f t="shared" si="0"/>
        <v>2.4033137151491246E-6</v>
      </c>
      <c r="AM1">
        <f t="shared" si="0"/>
        <v>1.126819761338993E-4</v>
      </c>
      <c r="AN1">
        <f t="shared" si="0"/>
        <v>2.0385863308547414E-6</v>
      </c>
      <c r="AO1">
        <f t="shared" si="0"/>
        <v>1.7636153586408909E-6</v>
      </c>
      <c r="AP1">
        <f t="shared" si="0"/>
        <v>1.675345714602372E-6</v>
      </c>
      <c r="AQ1">
        <f t="shared" si="0"/>
        <v>2.6045768208859954E-6</v>
      </c>
      <c r="AR1">
        <f t="shared" si="0"/>
        <v>7.6531688364411821E-7</v>
      </c>
    </row>
    <row r="2" spans="2:57" x14ac:dyDescent="0.25">
      <c r="B2">
        <v>6.062546162866056E-7</v>
      </c>
      <c r="C2">
        <v>4.5721026253886521E-7</v>
      </c>
      <c r="D2">
        <v>7.5900970841757953E-7</v>
      </c>
      <c r="E2">
        <v>8.5254941950552166E-7</v>
      </c>
      <c r="F2">
        <v>1.3715489330934361E-6</v>
      </c>
      <c r="G2">
        <v>1.0491166904103011E-6</v>
      </c>
      <c r="H2">
        <v>1.6515477909706533E-6</v>
      </c>
      <c r="I2">
        <v>1.3221233530202881E-6</v>
      </c>
      <c r="J2">
        <v>1.5561340842396021E-4</v>
      </c>
      <c r="K2">
        <v>2.312823198735714E-6</v>
      </c>
      <c r="L2">
        <v>2.4164255592040718E-6</v>
      </c>
      <c r="M2">
        <v>1.1209218791918829E-4</v>
      </c>
      <c r="N2">
        <v>2.4386354198213667E-6</v>
      </c>
      <c r="O2">
        <v>1.8699174688663334E-6</v>
      </c>
      <c r="P2">
        <v>1.6597186913713813E-6</v>
      </c>
      <c r="Q2">
        <v>3.0100636649876833E-6</v>
      </c>
      <c r="R2">
        <v>8.1630423665046692E-7</v>
      </c>
      <c r="S2">
        <v>2.88923125481233E-4</v>
      </c>
      <c r="T2">
        <v>9.5837458502501249E-7</v>
      </c>
      <c r="U2">
        <v>1.4697552614961751E-6</v>
      </c>
      <c r="V2">
        <v>8.9744298747973517E-7</v>
      </c>
      <c r="W2">
        <v>1.46541788126342E-6</v>
      </c>
      <c r="X2">
        <v>1.6645499272271991E-6</v>
      </c>
      <c r="Y2">
        <v>2.2463100322056562E-6</v>
      </c>
      <c r="Z2">
        <v>1.4559718692908064E-6</v>
      </c>
      <c r="AA2">
        <v>2.3616703401785344E-6</v>
      </c>
      <c r="AB2">
        <f>B2/6.01533429289702E-07</f>
        <v>1.0078485862414637</v>
      </c>
      <c r="AC2">
        <f>C2/4.78962192573817E-07</f>
        <v>0.95458528799932485</v>
      </c>
      <c r="AD2">
        <f>D2/7.5983098213328E-07</f>
        <v>0.99891913631450691</v>
      </c>
      <c r="AE2">
        <f>E2/7.95359028415987E-07</f>
        <v>1.0719051259195904</v>
      </c>
      <c r="AF2">
        <f>F2/1.46043180393463E-06</f>
        <v>0.93913932125982902</v>
      </c>
      <c r="AG2">
        <f>G2/1.13445355509612E-06</f>
        <v>0.92477711907863125</v>
      </c>
      <c r="AH2">
        <f>H2/0.0000017713684883347</f>
        <v>0.93235698943888712</v>
      </c>
      <c r="AI2">
        <f>I2/1.33046250994084E-06</f>
        <v>0.99373213686350115</v>
      </c>
      <c r="AJ2">
        <f>J2/0.000153285740452702</f>
        <v>1.0151851565865413</v>
      </c>
      <c r="AN2">
        <f>N2/2.03858633085474E-06</f>
        <v>1.1962384829681918</v>
      </c>
      <c r="AO2">
        <f>O2/1.76361535864089E-06</f>
        <v>1.0602751102753856</v>
      </c>
      <c r="AP2">
        <f>P2/1.67534571460237E-06</f>
        <v>0.99067235908697349</v>
      </c>
      <c r="AQ2">
        <f>Q2/0.000002604576820886</f>
        <v>1.1556824282739906</v>
      </c>
      <c r="BA2">
        <f>AVERAGEA(AB2:AQ2)</f>
        <v>1.0185628646389859</v>
      </c>
      <c r="BB2">
        <f>STDEVA(AB2:AQ2)</f>
        <v>8.3411971051897307E-2</v>
      </c>
      <c r="BC2">
        <f>BB2/SQRT(13)</f>
        <v>2.3134318355010286E-2</v>
      </c>
      <c r="BD2">
        <v>8.3411971051897307E-2</v>
      </c>
      <c r="BE2">
        <v>2.3134318355010286E-2</v>
      </c>
    </row>
    <row r="3" spans="2:57" x14ac:dyDescent="0.25">
      <c r="B3">
        <v>5.9403100749477744E-7</v>
      </c>
      <c r="C3">
        <v>4.4971602619625628E-7</v>
      </c>
      <c r="D3">
        <v>8.1202233559451997E-7</v>
      </c>
      <c r="E3">
        <v>7.980925147421658E-7</v>
      </c>
      <c r="F3">
        <v>1.3382559700403363E-6</v>
      </c>
      <c r="G3">
        <v>1.0278999980073422E-6</v>
      </c>
      <c r="H3">
        <v>1.8007995095103979E-6</v>
      </c>
      <c r="I3">
        <v>1.189851900562644E-6</v>
      </c>
      <c r="J3">
        <v>1.3584902626462281E-4</v>
      </c>
      <c r="K3">
        <v>2.0143488654866815E-6</v>
      </c>
      <c r="L3">
        <v>2.2010899556335062E-6</v>
      </c>
      <c r="M3">
        <v>9.8350734333507717E-5</v>
      </c>
      <c r="N3">
        <v>2.1096675482112914E-6</v>
      </c>
      <c r="O3">
        <v>1.7654383555054665E-6</v>
      </c>
      <c r="P3">
        <v>1.6041594790294766E-6</v>
      </c>
      <c r="Q3">
        <v>2.5985718821175396E-6</v>
      </c>
      <c r="R3">
        <v>7.9730671131983399E-7</v>
      </c>
      <c r="S3">
        <v>2.9746655491180718E-4</v>
      </c>
      <c r="T3">
        <v>8.9638069766806439E-7</v>
      </c>
      <c r="U3">
        <v>1.2841537682106718E-6</v>
      </c>
      <c r="V3">
        <v>8.5033479990670457E-7</v>
      </c>
      <c r="W3">
        <v>1.4161778381094337E-6</v>
      </c>
      <c r="X3">
        <v>1.386320946039632E-6</v>
      </c>
      <c r="Y3">
        <v>2.031465555774048E-6</v>
      </c>
      <c r="Z3">
        <v>1.5753539628349245E-6</v>
      </c>
      <c r="AA3">
        <v>2.1103587641846389E-6</v>
      </c>
      <c r="AB3">
        <f t="shared" ref="AB3:AB42" si="1">B3/6.01533429289702E-07</f>
        <v>0.98752783897017404</v>
      </c>
      <c r="AC3">
        <f t="shared" ref="AC3:AC42" si="2">C3/4.78962192573817E-07</f>
        <v>0.93893846564297789</v>
      </c>
      <c r="AD3">
        <f t="shared" ref="AD3:AD12" si="3">D3/7.5983098213328E-07</f>
        <v>1.0686881091827936</v>
      </c>
      <c r="AE3">
        <f t="shared" ref="AE3:AE12" si="4">E3/7.95359028415987E-07</f>
        <v>1.003436795495517</v>
      </c>
      <c r="AF3">
        <f t="shared" ref="AF3:AF12" si="5">F3/1.46043180393463E-06</f>
        <v>0.91634266415923493</v>
      </c>
      <c r="AG3">
        <f t="shared" ref="AG3:AG12" si="6">G3/1.13445355509612E-06</f>
        <v>0.90607499389452784</v>
      </c>
      <c r="AH3">
        <f t="shared" ref="AH3:AH12" si="7">H3/0.0000017713684883347</f>
        <v>1.0166148496879759</v>
      </c>
      <c r="AI3">
        <f t="shared" ref="AI3:AI12" si="8">I3/1.33046250994084E-06</f>
        <v>0.89431448963981075</v>
      </c>
      <c r="AJ3">
        <f t="shared" ref="AJ3:AJ42" si="9">J3/0.000153285740452702</f>
        <v>0.88624699116445549</v>
      </c>
      <c r="AN3">
        <f t="shared" ref="AN3:AN12" si="10">N3/2.03858633085474E-06</f>
        <v>1.0348678965814258</v>
      </c>
      <c r="AO3">
        <f t="shared" ref="AO3:AO12" si="11">O3/1.76361535864089E-06</f>
        <v>1.0010336703270613</v>
      </c>
      <c r="AP3">
        <f t="shared" ref="AP3:AP12" si="12">P3/1.67534571460237E-06</f>
        <v>0.9575095247790163</v>
      </c>
      <c r="AQ3">
        <f t="shared" ref="AQ3:AQ12" si="13">Q3/0.000002604576820886</f>
        <v>0.99769446663261874</v>
      </c>
      <c r="BA3">
        <f t="shared" ref="BA3:BA42" si="14">AVERAGEA(AB3:AQ3)</f>
        <v>0.96994544278135308</v>
      </c>
      <c r="BB3">
        <f t="shared" ref="BB3:BB42" si="15">STDEVA(AB3:AQ3)</f>
        <v>5.7810479857680189E-2</v>
      </c>
      <c r="BC3">
        <f t="shared" ref="BC3:BC42" si="16">BB3/SQRT(13)</f>
        <v>1.6033742260464928E-2</v>
      </c>
      <c r="BD3">
        <v>5.7810479857680189E-2</v>
      </c>
      <c r="BE3">
        <v>1.6033742260464928E-2</v>
      </c>
    </row>
    <row r="4" spans="2:57" x14ac:dyDescent="0.25">
      <c r="B4">
        <v>6.2136678025126457E-7</v>
      </c>
      <c r="C4">
        <v>4.5285560190677643E-7</v>
      </c>
      <c r="D4">
        <v>7.8640005085617304E-7</v>
      </c>
      <c r="E4">
        <v>7.9005258157849312E-7</v>
      </c>
      <c r="F4">
        <v>1.4727975212736055E-6</v>
      </c>
      <c r="G4">
        <v>1.122362391470233E-6</v>
      </c>
      <c r="H4">
        <v>1.6648846212774515E-6</v>
      </c>
      <c r="I4">
        <v>1.2685395631706342E-6</v>
      </c>
      <c r="J4">
        <v>1.5212874859571457E-4</v>
      </c>
      <c r="K4">
        <v>2.1257728803902864E-6</v>
      </c>
      <c r="L4">
        <v>2.2490312403533608E-6</v>
      </c>
      <c r="M4">
        <v>1.1152030492667109E-4</v>
      </c>
      <c r="N4">
        <v>1.9036669982597232E-6</v>
      </c>
      <c r="O4">
        <v>1.8657883629202843E-6</v>
      </c>
      <c r="P4">
        <v>1.7485508578829467E-6</v>
      </c>
      <c r="Q4">
        <v>2.4083783500827849E-6</v>
      </c>
      <c r="R4">
        <v>6.6656320996116847E-7</v>
      </c>
      <c r="S4">
        <v>2.9866115073673427E-4</v>
      </c>
      <c r="T4">
        <v>9.8128020908916369E-7</v>
      </c>
      <c r="U4">
        <v>1.4805536920903251E-6</v>
      </c>
      <c r="V4">
        <v>9.2498521553352475E-7</v>
      </c>
      <c r="W4">
        <v>1.4799097698414698E-6</v>
      </c>
      <c r="X4">
        <v>1.6198464436456561E-6</v>
      </c>
      <c r="Y4">
        <v>2.0143888832535595E-6</v>
      </c>
      <c r="Z4">
        <v>1.5870609786361456E-6</v>
      </c>
      <c r="AA4">
        <v>2.3399370547849685E-6</v>
      </c>
      <c r="AB4">
        <f t="shared" si="1"/>
        <v>1.0329713196238852</v>
      </c>
      <c r="AC4">
        <f t="shared" si="2"/>
        <v>0.94549342083401067</v>
      </c>
      <c r="AD4">
        <f t="shared" si="3"/>
        <v>1.034967077346989</v>
      </c>
      <c r="AE4">
        <f t="shared" si="4"/>
        <v>0.99332823712573937</v>
      </c>
      <c r="AF4">
        <f t="shared" si="5"/>
        <v>1.0084671651943353</v>
      </c>
      <c r="AG4">
        <f t="shared" si="6"/>
        <v>0.98934186104704613</v>
      </c>
      <c r="AH4">
        <f t="shared" si="7"/>
        <v>0.93988610062869749</v>
      </c>
      <c r="AI4">
        <f t="shared" si="8"/>
        <v>0.95345757861831126</v>
      </c>
      <c r="AJ4">
        <f t="shared" si="9"/>
        <v>0.99245205813945603</v>
      </c>
      <c r="AN4">
        <f t="shared" si="10"/>
        <v>0.93381720923320044</v>
      </c>
      <c r="AO4">
        <f t="shared" si="11"/>
        <v>1.0579338367511908</v>
      </c>
      <c r="AP4">
        <f t="shared" si="12"/>
        <v>1.043695544532999</v>
      </c>
      <c r="AQ4">
        <f t="shared" si="13"/>
        <v>0.92467165136773577</v>
      </c>
      <c r="BA4">
        <f t="shared" si="14"/>
        <v>0.98849869695719983</v>
      </c>
      <c r="BB4">
        <f t="shared" si="15"/>
        <v>4.5595992564018591E-2</v>
      </c>
      <c r="BC4">
        <f t="shared" si="16"/>
        <v>1.26460530111726E-2</v>
      </c>
      <c r="BD4">
        <v>4.5595992564018591E-2</v>
      </c>
      <c r="BE4">
        <v>1.26460530111726E-2</v>
      </c>
    </row>
    <row r="5" spans="2:57" x14ac:dyDescent="0.25">
      <c r="B5">
        <v>5.6034696171991527E-7</v>
      </c>
      <c r="C5">
        <v>4.6856439439579844E-7</v>
      </c>
      <c r="D5">
        <v>7.3392220656387508E-7</v>
      </c>
      <c r="E5">
        <v>8.1228063208982348E-7</v>
      </c>
      <c r="F5">
        <v>1.4733413991052657E-6</v>
      </c>
      <c r="G5">
        <v>1.0299177120032255E-6</v>
      </c>
      <c r="H5">
        <v>1.7238980944966897E-6</v>
      </c>
      <c r="I5">
        <v>1.3046646927250549E-6</v>
      </c>
      <c r="J5">
        <v>1.2536509893834591E-4</v>
      </c>
      <c r="K5">
        <v>2.0209517970215529E-6</v>
      </c>
      <c r="L5">
        <v>2.1002124412916601E-6</v>
      </c>
      <c r="M5">
        <v>9.0911707957275212E-5</v>
      </c>
      <c r="N5">
        <v>2.1275773178786039E-6</v>
      </c>
      <c r="O5">
        <v>1.7733327695168555E-6</v>
      </c>
      <c r="P5">
        <v>1.6001304175006226E-6</v>
      </c>
      <c r="Q5">
        <v>2.7310379664413631E-6</v>
      </c>
      <c r="R5">
        <v>8.3415579865686595E-7</v>
      </c>
      <c r="S5">
        <v>3.0223253997974098E-4</v>
      </c>
      <c r="T5">
        <v>8.4597104432759807E-7</v>
      </c>
      <c r="U5">
        <v>1.4031902537681162E-6</v>
      </c>
      <c r="V5">
        <v>8.0634617916075513E-7</v>
      </c>
      <c r="W5">
        <v>1.4837332855677232E-6</v>
      </c>
      <c r="X5">
        <v>1.6492758732056245E-6</v>
      </c>
      <c r="Y5">
        <v>2.3027023416943848E-6</v>
      </c>
      <c r="Z5">
        <v>1.384218194289133E-6</v>
      </c>
      <c r="AA5">
        <v>2.2926433302927762E-6</v>
      </c>
      <c r="AB5">
        <f t="shared" si="1"/>
        <v>0.93153087498658182</v>
      </c>
      <c r="AC5">
        <f t="shared" si="2"/>
        <v>0.97829098342367371</v>
      </c>
      <c r="AD5">
        <f t="shared" si="3"/>
        <v>0.96590192269251229</v>
      </c>
      <c r="AE5">
        <f t="shared" si="4"/>
        <v>1.0212754279127718</v>
      </c>
      <c r="AF5">
        <f t="shared" si="5"/>
        <v>1.008839574114899</v>
      </c>
      <c r="AG5">
        <f t="shared" si="6"/>
        <v>0.90785357177179693</v>
      </c>
      <c r="AH5">
        <f t="shared" si="7"/>
        <v>0.97320128807155304</v>
      </c>
      <c r="AI5">
        <f t="shared" si="8"/>
        <v>0.98060988789760617</v>
      </c>
      <c r="AJ5">
        <f t="shared" si="9"/>
        <v>0.81785232317176104</v>
      </c>
      <c r="AN5">
        <f t="shared" si="10"/>
        <v>1.0436532834920715</v>
      </c>
      <c r="AO5">
        <f t="shared" si="11"/>
        <v>1.0055099377697947</v>
      </c>
      <c r="AP5">
        <f t="shared" si="12"/>
        <v>0.95510461127744062</v>
      </c>
      <c r="AQ5">
        <f t="shared" si="13"/>
        <v>1.0485534327654595</v>
      </c>
      <c r="BA5">
        <f t="shared" si="14"/>
        <v>0.97216747071907095</v>
      </c>
      <c r="BB5">
        <f t="shared" si="15"/>
        <v>6.1815724464775228E-2</v>
      </c>
      <c r="BC5">
        <f t="shared" si="16"/>
        <v>1.7144597245207758E-2</v>
      </c>
      <c r="BD5">
        <v>6.1815724464775228E-2</v>
      </c>
      <c r="BE5">
        <v>1.7144597245207758E-2</v>
      </c>
    </row>
    <row r="6" spans="2:57" x14ac:dyDescent="0.25">
      <c r="B6">
        <v>6.071313691791147E-7</v>
      </c>
      <c r="C6">
        <v>5.2088580559939146E-7</v>
      </c>
      <c r="D6">
        <v>7.6419382821768522E-7</v>
      </c>
      <c r="E6">
        <v>7.4684794526547194E-7</v>
      </c>
      <c r="F6">
        <v>1.5355435607489198E-6</v>
      </c>
      <c r="G6">
        <v>1.2339205568423495E-6</v>
      </c>
      <c r="H6">
        <v>1.9316867110319436E-6</v>
      </c>
      <c r="I6">
        <v>1.4313554856926203E-6</v>
      </c>
      <c r="J6">
        <v>1.3888264948036522E-4</v>
      </c>
      <c r="K6">
        <v>2.2402673494070768E-6</v>
      </c>
      <c r="L6">
        <v>2.2938784240977839E-6</v>
      </c>
      <c r="M6">
        <v>1.0385292989667505E-4</v>
      </c>
      <c r="N6">
        <v>1.9633480405900627E-6</v>
      </c>
      <c r="O6">
        <v>1.7590791685506701E-6</v>
      </c>
      <c r="P6">
        <v>1.781565515557304E-6</v>
      </c>
      <c r="Q6">
        <v>2.4865803425200284E-6</v>
      </c>
      <c r="R6">
        <v>7.8507758871637634E-7</v>
      </c>
      <c r="S6">
        <v>2.9710453236475587E-4</v>
      </c>
      <c r="T6">
        <v>9.5282484835479409E-7</v>
      </c>
      <c r="U6">
        <v>1.4210963854566216E-6</v>
      </c>
      <c r="V6">
        <v>8.5646752268075943E-7</v>
      </c>
      <c r="W6">
        <v>1.4089528121985495E-6</v>
      </c>
      <c r="X6">
        <v>1.5793984857737087E-6</v>
      </c>
      <c r="Y6">
        <v>2.3401407815981656E-6</v>
      </c>
      <c r="Z6">
        <v>1.5058758435770869E-6</v>
      </c>
      <c r="AA6">
        <v>2.3741340555716306E-6</v>
      </c>
      <c r="AB6">
        <f t="shared" si="1"/>
        <v>1.0093061160308627</v>
      </c>
      <c r="AC6">
        <f t="shared" si="2"/>
        <v>1.0875301092144412</v>
      </c>
      <c r="AD6">
        <f t="shared" si="3"/>
        <v>1.0057418638973581</v>
      </c>
      <c r="AE6">
        <f t="shared" si="4"/>
        <v>0.93900731441104246</v>
      </c>
      <c r="AF6">
        <f t="shared" si="5"/>
        <v>1.0514311976854565</v>
      </c>
      <c r="AG6">
        <f t="shared" si="6"/>
        <v>1.0876783375568002</v>
      </c>
      <c r="AH6">
        <f t="shared" si="7"/>
        <v>1.0905052922376202</v>
      </c>
      <c r="AI6">
        <f t="shared" si="8"/>
        <v>1.0758330091963784</v>
      </c>
      <c r="AJ6">
        <f t="shared" si="9"/>
        <v>0.906037633182318</v>
      </c>
      <c r="AN6">
        <f t="shared" si="10"/>
        <v>0.96309290947068626</v>
      </c>
      <c r="AO6">
        <f t="shared" si="11"/>
        <v>0.99742790282019567</v>
      </c>
      <c r="AP6">
        <f t="shared" si="12"/>
        <v>1.0634017206294311</v>
      </c>
      <c r="AQ6">
        <f t="shared" si="13"/>
        <v>0.9546964875753472</v>
      </c>
      <c r="BA6">
        <f t="shared" si="14"/>
        <v>1.0178222995313799</v>
      </c>
      <c r="BB6">
        <f t="shared" si="15"/>
        <v>6.3190405266085159E-2</v>
      </c>
      <c r="BC6">
        <f t="shared" si="16"/>
        <v>1.7525865100324594E-2</v>
      </c>
      <c r="BD6">
        <v>6.3190405266085159E-2</v>
      </c>
      <c r="BE6">
        <v>1.7525865100324594E-2</v>
      </c>
    </row>
    <row r="7" spans="2:57" x14ac:dyDescent="0.25">
      <c r="B7">
        <v>6.0479578678496182E-7</v>
      </c>
      <c r="C7">
        <v>5.1647293730638921E-7</v>
      </c>
      <c r="D7">
        <v>7.2352122515439987E-7</v>
      </c>
      <c r="E7">
        <v>8.2547194324433804E-7</v>
      </c>
      <c r="F7">
        <v>1.4199522411217913E-6</v>
      </c>
      <c r="G7">
        <v>1.2105019777663983E-6</v>
      </c>
      <c r="H7">
        <v>1.8213177099823952E-6</v>
      </c>
      <c r="I7">
        <v>1.4085908333072439E-6</v>
      </c>
      <c r="J7">
        <v>1.6633857740089297E-4</v>
      </c>
      <c r="K7">
        <v>2.3742068151477724E-6</v>
      </c>
      <c r="L7">
        <v>2.6315974537283182E-6</v>
      </c>
      <c r="M7">
        <v>1.2729936861433089E-4</v>
      </c>
      <c r="N7">
        <v>2.0989718905184418E-6</v>
      </c>
      <c r="O7">
        <v>1.8371210899204016E-6</v>
      </c>
      <c r="P7">
        <v>1.6440026229247451E-6</v>
      </c>
      <c r="Q7">
        <v>2.5523804652038962E-6</v>
      </c>
      <c r="R7">
        <v>7.377311703749001E-7</v>
      </c>
      <c r="S7">
        <v>2.948321052826941E-4</v>
      </c>
      <c r="T7">
        <v>9.2027221398893744E-7</v>
      </c>
      <c r="U7">
        <v>1.3000553735764697E-6</v>
      </c>
      <c r="V7">
        <v>8.0232166510540992E-7</v>
      </c>
      <c r="W7">
        <v>1.419801265001297E-6</v>
      </c>
      <c r="X7">
        <v>1.6412213881267235E-6</v>
      </c>
      <c r="Y7">
        <v>2.2008425730746239E-6</v>
      </c>
      <c r="Z7">
        <v>1.592430635355413E-6</v>
      </c>
      <c r="AA7">
        <v>2.0826846593990922E-6</v>
      </c>
      <c r="AB7">
        <f t="shared" si="1"/>
        <v>1.0054234018200985</v>
      </c>
      <c r="AC7">
        <f t="shared" si="2"/>
        <v>1.0783167133317961</v>
      </c>
      <c r="AD7">
        <f t="shared" si="3"/>
        <v>0.95221337661576022</v>
      </c>
      <c r="AE7">
        <f t="shared" si="4"/>
        <v>1.0378607820525065</v>
      </c>
      <c r="AF7">
        <f t="shared" si="5"/>
        <v>0.97228246967521492</v>
      </c>
      <c r="AG7">
        <f t="shared" si="6"/>
        <v>1.06703528965876</v>
      </c>
      <c r="AH7">
        <f t="shared" si="7"/>
        <v>1.0281980976722995</v>
      </c>
      <c r="AI7">
        <f t="shared" si="8"/>
        <v>1.0587226793559767</v>
      </c>
      <c r="AJ7">
        <f t="shared" si="9"/>
        <v>1.0851536281825156</v>
      </c>
      <c r="AN7">
        <f t="shared" si="10"/>
        <v>1.029621291357518</v>
      </c>
      <c r="AO7">
        <f t="shared" si="11"/>
        <v>1.0416790038255042</v>
      </c>
      <c r="AP7">
        <f t="shared" si="12"/>
        <v>0.98129156782123395</v>
      </c>
      <c r="AQ7">
        <f t="shared" si="13"/>
        <v>0.97995975574091598</v>
      </c>
      <c r="BA7">
        <f t="shared" si="14"/>
        <v>1.0244429274700078</v>
      </c>
      <c r="BB7">
        <f t="shared" si="15"/>
        <v>4.3046272324412875E-2</v>
      </c>
      <c r="BC7">
        <f t="shared" si="16"/>
        <v>1.1938887852558236E-2</v>
      </c>
      <c r="BD7">
        <v>4.3046272324412875E-2</v>
      </c>
      <c r="BE7">
        <v>1.1938887852558236E-2</v>
      </c>
    </row>
    <row r="8" spans="2:57" x14ac:dyDescent="0.25">
      <c r="B8">
        <v>6.0111051425337791E-7</v>
      </c>
      <c r="C8">
        <v>4.929461283609271E-7</v>
      </c>
      <c r="D8">
        <v>7.6162177720107138E-7</v>
      </c>
      <c r="E8">
        <v>7.6893047662451863E-7</v>
      </c>
      <c r="F8">
        <v>1.5241057553794235E-6</v>
      </c>
      <c r="G8">
        <v>1.1585398169700056E-6</v>
      </c>
      <c r="H8">
        <v>1.782911567715928E-6</v>
      </c>
      <c r="I8">
        <v>1.2661566870519891E-6</v>
      </c>
      <c r="J8">
        <v>1.7806490359362215E-4</v>
      </c>
      <c r="K8">
        <v>2.4089604266919196E-6</v>
      </c>
      <c r="L8">
        <v>2.6466032068128698E-6</v>
      </c>
      <c r="M8">
        <v>1.315113331656903E-4</v>
      </c>
      <c r="N8">
        <v>2.072720235446468E-6</v>
      </c>
      <c r="O8">
        <v>1.8835780792869627E-6</v>
      </c>
      <c r="P8">
        <v>1.699969288893044E-6</v>
      </c>
      <c r="Q8">
        <v>2.6705092750489712E-6</v>
      </c>
      <c r="R8">
        <v>7.8151748539312393E-7</v>
      </c>
      <c r="S8">
        <v>3.0051649082452059E-4</v>
      </c>
      <c r="T8">
        <v>1.0255280358251184E-6</v>
      </c>
      <c r="U8">
        <v>1.3347744243219495E-6</v>
      </c>
      <c r="V8">
        <v>8.6713771452195942E-7</v>
      </c>
      <c r="W8">
        <v>1.3603203115053475E-6</v>
      </c>
      <c r="X8">
        <v>1.4532233763020486E-6</v>
      </c>
      <c r="Y8">
        <v>2.1973210095893592E-6</v>
      </c>
      <c r="Z8">
        <v>1.5301775420084596E-6</v>
      </c>
      <c r="AA8">
        <v>2.3539105313830078E-6</v>
      </c>
      <c r="AB8">
        <f t="shared" si="1"/>
        <v>0.99929693843146261</v>
      </c>
      <c r="AC8">
        <f t="shared" si="2"/>
        <v>1.0291963248956333</v>
      </c>
      <c r="AD8">
        <f t="shared" si="3"/>
        <v>1.0023568334404629</v>
      </c>
      <c r="AE8">
        <f t="shared" si="4"/>
        <v>0.96677154486559025</v>
      </c>
      <c r="AF8">
        <f t="shared" si="5"/>
        <v>1.043599400720558</v>
      </c>
      <c r="AG8">
        <f t="shared" si="6"/>
        <v>1.0212315980373872</v>
      </c>
      <c r="AH8">
        <f t="shared" si="7"/>
        <v>1.0065164755144087</v>
      </c>
      <c r="AI8">
        <f t="shared" si="8"/>
        <v>0.95166656526705873</v>
      </c>
      <c r="AJ8">
        <f t="shared" si="9"/>
        <v>1.1616534132120793</v>
      </c>
      <c r="AN8">
        <f t="shared" si="10"/>
        <v>1.0167439092841442</v>
      </c>
      <c r="AO8">
        <f t="shared" si="11"/>
        <v>1.0680209094677655</v>
      </c>
      <c r="AP8">
        <f t="shared" si="12"/>
        <v>1.0146976078286734</v>
      </c>
      <c r="AQ8">
        <f t="shared" si="13"/>
        <v>1.0253140754514367</v>
      </c>
      <c r="BA8">
        <f t="shared" si="14"/>
        <v>1.0236204304935892</v>
      </c>
      <c r="BB8">
        <f t="shared" si="15"/>
        <v>5.110096833953634E-2</v>
      </c>
      <c r="BC8">
        <f t="shared" si="16"/>
        <v>1.4172858582620015E-2</v>
      </c>
      <c r="BD8">
        <v>5.110096833953634E-2</v>
      </c>
      <c r="BE8">
        <v>1.4172858582620015E-2</v>
      </c>
    </row>
    <row r="9" spans="2:57" x14ac:dyDescent="0.25">
      <c r="B9">
        <v>6.1723039834760129E-7</v>
      </c>
      <c r="C9">
        <v>4.7304638428613544E-7</v>
      </c>
      <c r="D9">
        <v>7.3795672506093979E-7</v>
      </c>
      <c r="E9">
        <v>7.6864671427756548E-7</v>
      </c>
      <c r="F9">
        <v>1.5479090507142246E-6</v>
      </c>
      <c r="G9">
        <v>1.2433692972990684E-6</v>
      </c>
      <c r="H9">
        <v>1.793901901692152E-6</v>
      </c>
      <c r="I9">
        <v>1.4524175639962777E-6</v>
      </c>
      <c r="J9">
        <v>1.7404351092409343E-4</v>
      </c>
      <c r="K9">
        <v>2.3425691324518993E-6</v>
      </c>
      <c r="L9">
        <v>2.6876714400714263E-6</v>
      </c>
      <c r="M9">
        <v>1.2591724225785583E-4</v>
      </c>
      <c r="N9">
        <v>1.5941031961119734E-6</v>
      </c>
      <c r="O9">
        <v>1.3546675745601533E-6</v>
      </c>
      <c r="P9">
        <v>1.6646688436594559E-6</v>
      </c>
      <c r="Q9">
        <v>2.3790926206856966E-6</v>
      </c>
      <c r="R9">
        <v>7.0387886808020994E-7</v>
      </c>
      <c r="S9">
        <v>3.007546765729785E-4</v>
      </c>
      <c r="T9">
        <v>9.5447103376500309E-7</v>
      </c>
      <c r="U9">
        <v>1.3596727512776852E-6</v>
      </c>
      <c r="V9">
        <v>9.1501169663388282E-7</v>
      </c>
      <c r="W9">
        <v>1.4342585927806795E-6</v>
      </c>
      <c r="X9">
        <v>1.6818667063489556E-6</v>
      </c>
      <c r="Y9">
        <v>2.0536208467092365E-6</v>
      </c>
      <c r="Z9">
        <v>1.5410114428959787E-6</v>
      </c>
      <c r="AA9">
        <v>2.191838575527072E-6</v>
      </c>
      <c r="AB9">
        <f t="shared" si="1"/>
        <v>1.0260949238954757</v>
      </c>
      <c r="AC9">
        <f t="shared" si="2"/>
        <v>0.98764869465814908</v>
      </c>
      <c r="AD9">
        <f t="shared" si="3"/>
        <v>0.97121168050962248</v>
      </c>
      <c r="AE9">
        <f t="shared" si="4"/>
        <v>0.96641477221724514</v>
      </c>
      <c r="AF9">
        <f t="shared" si="5"/>
        <v>1.0598982071904468</v>
      </c>
      <c r="AG9">
        <f t="shared" si="6"/>
        <v>1.0960072289550191</v>
      </c>
      <c r="AH9">
        <f t="shared" si="7"/>
        <v>1.012720906748565</v>
      </c>
      <c r="AI9">
        <f t="shared" si="8"/>
        <v>1.091663653161381</v>
      </c>
      <c r="AJ9">
        <f t="shared" si="9"/>
        <v>1.1354187963608817</v>
      </c>
      <c r="AN9">
        <f t="shared" si="10"/>
        <v>0.78196501761276727</v>
      </c>
      <c r="AO9">
        <f t="shared" si="11"/>
        <v>0.76811962876310647</v>
      </c>
      <c r="AP9">
        <f t="shared" si="12"/>
        <v>0.99362706404424228</v>
      </c>
      <c r="AQ9">
        <f t="shared" si="13"/>
        <v>0.91342770219248115</v>
      </c>
      <c r="BA9">
        <f t="shared" si="14"/>
        <v>0.9849398674084141</v>
      </c>
      <c r="BB9">
        <f t="shared" si="15"/>
        <v>0.11120265042430161</v>
      </c>
      <c r="BC9">
        <f t="shared" si="16"/>
        <v>3.0842066005562833E-2</v>
      </c>
      <c r="BD9">
        <v>0.11120265042430161</v>
      </c>
      <c r="BE9">
        <v>3.0842066005562833E-2</v>
      </c>
    </row>
    <row r="10" spans="2:57" x14ac:dyDescent="0.25">
      <c r="AB10">
        <f t="shared" si="1"/>
        <v>0</v>
      </c>
      <c r="AC10">
        <f t="shared" si="2"/>
        <v>0</v>
      </c>
      <c r="AD10">
        <f t="shared" si="3"/>
        <v>0</v>
      </c>
      <c r="AE10">
        <f t="shared" si="4"/>
        <v>0</v>
      </c>
      <c r="AF10">
        <f t="shared" si="5"/>
        <v>0</v>
      </c>
      <c r="AG10">
        <f t="shared" si="6"/>
        <v>0</v>
      </c>
      <c r="AH10">
        <f t="shared" si="7"/>
        <v>0</v>
      </c>
      <c r="AI10">
        <f t="shared" si="8"/>
        <v>0</v>
      </c>
      <c r="AJ10">
        <f t="shared" si="9"/>
        <v>0</v>
      </c>
      <c r="AN10">
        <f t="shared" si="10"/>
        <v>0</v>
      </c>
      <c r="AO10">
        <f t="shared" si="11"/>
        <v>0</v>
      </c>
      <c r="AP10">
        <f t="shared" si="12"/>
        <v>0</v>
      </c>
      <c r="AQ10">
        <f t="shared" si="13"/>
        <v>0</v>
      </c>
      <c r="BB10">
        <f t="shared" si="15"/>
        <v>0</v>
      </c>
      <c r="BC10">
        <f t="shared" si="16"/>
        <v>0</v>
      </c>
      <c r="BD10">
        <v>0</v>
      </c>
      <c r="BE10">
        <v>0</v>
      </c>
    </row>
    <row r="11" spans="2:57" x14ac:dyDescent="0.25">
      <c r="AB11">
        <f t="shared" si="1"/>
        <v>0</v>
      </c>
      <c r="AC11">
        <f t="shared" si="2"/>
        <v>0</v>
      </c>
      <c r="AD11">
        <f t="shared" si="3"/>
        <v>0</v>
      </c>
      <c r="AE11">
        <f t="shared" si="4"/>
        <v>0</v>
      </c>
      <c r="AF11">
        <f t="shared" si="5"/>
        <v>0</v>
      </c>
      <c r="AG11">
        <f t="shared" si="6"/>
        <v>0</v>
      </c>
      <c r="AH11">
        <f t="shared" si="7"/>
        <v>0</v>
      </c>
      <c r="AI11">
        <f t="shared" si="8"/>
        <v>0</v>
      </c>
      <c r="AJ11">
        <f t="shared" si="9"/>
        <v>0</v>
      </c>
      <c r="AN11">
        <f t="shared" si="10"/>
        <v>0</v>
      </c>
      <c r="AO11">
        <f t="shared" si="11"/>
        <v>0</v>
      </c>
      <c r="AP11">
        <f t="shared" si="12"/>
        <v>0</v>
      </c>
      <c r="AQ11">
        <f t="shared" si="13"/>
        <v>0</v>
      </c>
      <c r="AR11" t="e">
        <v>#DIV/0!</v>
      </c>
      <c r="BB11">
        <f t="shared" si="15"/>
        <v>0</v>
      </c>
      <c r="BC11">
        <f t="shared" si="16"/>
        <v>0</v>
      </c>
      <c r="BD11">
        <v>0</v>
      </c>
      <c r="BE11">
        <v>0</v>
      </c>
    </row>
    <row r="12" spans="2:57" x14ac:dyDescent="0.25">
      <c r="AB12">
        <f t="shared" si="1"/>
        <v>0</v>
      </c>
      <c r="AC12">
        <f t="shared" si="2"/>
        <v>0</v>
      </c>
      <c r="AD12">
        <f t="shared" si="3"/>
        <v>0</v>
      </c>
      <c r="AE12">
        <f t="shared" si="4"/>
        <v>0</v>
      </c>
      <c r="AF12">
        <f t="shared" si="5"/>
        <v>0</v>
      </c>
      <c r="AG12">
        <f t="shared" si="6"/>
        <v>0</v>
      </c>
      <c r="AH12">
        <f t="shared" si="7"/>
        <v>0</v>
      </c>
      <c r="AI12">
        <f t="shared" si="8"/>
        <v>0</v>
      </c>
      <c r="AJ12">
        <f t="shared" si="9"/>
        <v>0</v>
      </c>
      <c r="AN12">
        <f t="shared" si="10"/>
        <v>0</v>
      </c>
      <c r="AO12">
        <f t="shared" si="11"/>
        <v>0</v>
      </c>
      <c r="AP12">
        <f t="shared" si="12"/>
        <v>0</v>
      </c>
      <c r="AQ12">
        <f t="shared" si="13"/>
        <v>0</v>
      </c>
      <c r="BB12">
        <f t="shared" si="15"/>
        <v>0</v>
      </c>
      <c r="BC12">
        <f t="shared" si="16"/>
        <v>0</v>
      </c>
      <c r="BD12">
        <v>0</v>
      </c>
      <c r="BE12">
        <v>0</v>
      </c>
    </row>
    <row r="13" spans="2:57" x14ac:dyDescent="0.25">
      <c r="B13">
        <v>1.113097823690623E-6</v>
      </c>
      <c r="C13">
        <v>8.7973967310972512E-7</v>
      </c>
      <c r="D13">
        <v>1.1752308637369424E-6</v>
      </c>
      <c r="E13">
        <v>1.1673837434500456E-6</v>
      </c>
      <c r="F13">
        <v>1.7773891158867627E-6</v>
      </c>
      <c r="G13">
        <v>1.138660081778653E-6</v>
      </c>
      <c r="H13">
        <v>2.3312823032028973E-6</v>
      </c>
      <c r="I13">
        <v>1.404669092153199E-6</v>
      </c>
      <c r="J13">
        <v>4.4778798473998904E-4</v>
      </c>
      <c r="K13">
        <v>7.3565970524214208E-6</v>
      </c>
      <c r="L13">
        <v>6.6833872551796958E-6</v>
      </c>
      <c r="M13">
        <v>4.1494186734780669E-4</v>
      </c>
      <c r="R13">
        <v>9.3555718194693327E-7</v>
      </c>
      <c r="S13">
        <v>3.6333274329081178E-4</v>
      </c>
      <c r="T13">
        <v>1.0524345270823687E-6</v>
      </c>
      <c r="U13">
        <v>1.4175093383528292E-6</v>
      </c>
      <c r="V13">
        <v>1.1422816896811128E-6</v>
      </c>
      <c r="W13">
        <v>1.6134472389239818E-6</v>
      </c>
      <c r="X13">
        <v>1.9967737898696214E-6</v>
      </c>
      <c r="Y13">
        <v>2.1601372282020748E-6</v>
      </c>
      <c r="Z13">
        <v>1.7790625861380249E-6</v>
      </c>
      <c r="AA13">
        <v>2.9021903173997998E-6</v>
      </c>
      <c r="AB13">
        <f t="shared" si="1"/>
        <v>1.8504338570260053</v>
      </c>
      <c r="AC13">
        <f t="shared" si="2"/>
        <v>1.8367622471039629</v>
      </c>
      <c r="AE13">
        <f>E13/7.95359028415987E-07</f>
        <v>1.4677443792584739</v>
      </c>
      <c r="AH13">
        <f>H13/0.0000017713684883347</f>
        <v>1.3160911004996956</v>
      </c>
      <c r="AJ13">
        <f t="shared" si="9"/>
        <v>2.921263148271505</v>
      </c>
      <c r="AN13">
        <f t="shared" ref="AN13:AN41" si="17">N14/2.03858633085474E-06</f>
        <v>1.1322834360245151</v>
      </c>
      <c r="AP13">
        <f>P15/1.67534571460237E-06</f>
        <v>1.0475130054230846</v>
      </c>
      <c r="AV13">
        <v>1.6531558819438918</v>
      </c>
      <c r="BA13">
        <f t="shared" si="14"/>
        <v>1.6531558819438918</v>
      </c>
      <c r="BB13">
        <f t="shared" si="15"/>
        <v>0.64120036217358367</v>
      </c>
      <c r="BC13">
        <f t="shared" si="16"/>
        <v>0.17783698335868742</v>
      </c>
      <c r="BD13">
        <v>0.52353790340434958</v>
      </c>
      <c r="BE13">
        <v>0.14520328887486889</v>
      </c>
    </row>
    <row r="14" spans="2:57" x14ac:dyDescent="0.25">
      <c r="B14">
        <v>1.0518706403672695E-6</v>
      </c>
      <c r="C14">
        <v>8.7139778770506382E-7</v>
      </c>
      <c r="D14">
        <v>1.2417076504789293E-6</v>
      </c>
      <c r="E14">
        <v>1.1477604857645929E-6</v>
      </c>
      <c r="F14">
        <v>1.8249884305987507E-6</v>
      </c>
      <c r="G14">
        <v>1.3102217053528875E-6</v>
      </c>
      <c r="H14">
        <v>2.2695203369949013E-6</v>
      </c>
      <c r="I14">
        <v>1.4762190403416753E-6</v>
      </c>
      <c r="J14">
        <v>4.5633234549313784E-4</v>
      </c>
      <c r="K14">
        <v>6.1836399254389107E-6</v>
      </c>
      <c r="L14">
        <v>5.4319170885719359E-6</v>
      </c>
      <c r="M14">
        <v>4.3813040247187018E-4</v>
      </c>
      <c r="N14">
        <v>2.3082575353328139E-6</v>
      </c>
      <c r="O14">
        <v>2.0809166016988456E-6</v>
      </c>
      <c r="Q14">
        <v>3.0905976018402725E-6</v>
      </c>
      <c r="R14">
        <v>1.4341258065542206E-6</v>
      </c>
      <c r="S14">
        <v>3.4516674350015819E-4</v>
      </c>
      <c r="T14">
        <v>1.0312760423403233E-6</v>
      </c>
      <c r="U14">
        <v>1.3729113561566919E-6</v>
      </c>
      <c r="V14">
        <v>1.1895117495441809E-6</v>
      </c>
      <c r="W14">
        <v>1.9203398551326245E-6</v>
      </c>
      <c r="X14">
        <v>1.8019272829405963E-6</v>
      </c>
      <c r="Y14">
        <v>2.4090622900985181E-6</v>
      </c>
      <c r="Z14">
        <v>1.6618741938145831E-6</v>
      </c>
      <c r="AA14">
        <v>2.5873814593069255E-6</v>
      </c>
      <c r="AB14">
        <f t="shared" si="1"/>
        <v>1.7486486854260639</v>
      </c>
      <c r="AC14">
        <f t="shared" si="2"/>
        <v>1.8193456628014855</v>
      </c>
      <c r="AE14">
        <f>E14/7.95359028415987E-07</f>
        <v>1.4430721784229168</v>
      </c>
      <c r="AJ14">
        <f t="shared" si="9"/>
        <v>2.9770045416190829</v>
      </c>
      <c r="AN14">
        <f t="shared" si="17"/>
        <v>1.1479536538718398</v>
      </c>
      <c r="AO14">
        <f t="shared" ref="AO14:AO42" si="18">O14/1.76361535864089E-06</f>
        <v>1.1799152187597641</v>
      </c>
      <c r="AQ14">
        <f t="shared" ref="AQ14:AQ42" si="19">Q14/0.000002604576820886</f>
        <v>1.1866025901240043</v>
      </c>
      <c r="AV14">
        <v>1.6432203615750223</v>
      </c>
      <c r="BA14">
        <f t="shared" si="14"/>
        <v>1.6432203615750223</v>
      </c>
      <c r="BB14">
        <f t="shared" si="15"/>
        <v>0.64930929246394331</v>
      </c>
      <c r="BC14">
        <f t="shared" si="16"/>
        <v>0.18008599597030703</v>
      </c>
      <c r="BD14">
        <v>0.53015881726141056</v>
      </c>
      <c r="BE14">
        <v>0.14703959998271993</v>
      </c>
    </row>
    <row r="15" spans="2:57" x14ac:dyDescent="0.25">
      <c r="B15">
        <v>1.0269613994751126E-6</v>
      </c>
      <c r="C15">
        <v>7.6753713074140251E-7</v>
      </c>
      <c r="D15">
        <v>1.1854936019517481E-6</v>
      </c>
      <c r="E15">
        <v>1.125234120991081E-6</v>
      </c>
      <c r="F15">
        <v>1.8350438040215522E-6</v>
      </c>
      <c r="G15">
        <v>1.3206101812102133E-6</v>
      </c>
      <c r="H15">
        <v>2.3527209123130888E-6</v>
      </c>
      <c r="I15">
        <v>1.5382793208118528E-6</v>
      </c>
      <c r="J15">
        <v>5.0097948405891657E-4</v>
      </c>
      <c r="K15">
        <v>7.2765105869621038E-6</v>
      </c>
      <c r="L15">
        <v>6.4607920648995787E-6</v>
      </c>
      <c r="M15">
        <v>4.7107384307309985E-4</v>
      </c>
      <c r="N15">
        <v>2.3402026272378862E-6</v>
      </c>
      <c r="O15">
        <v>2.0401603251229972E-6</v>
      </c>
      <c r="P15">
        <v>1.754946424625814E-6</v>
      </c>
      <c r="Q15">
        <v>3.0864230211591348E-6</v>
      </c>
      <c r="R15">
        <v>1.6067206161096692E-6</v>
      </c>
      <c r="S15">
        <v>3.3126966445706785E-4</v>
      </c>
      <c r="T15">
        <v>1.3882363418815657E-6</v>
      </c>
      <c r="U15">
        <v>1.3722583389608189E-6</v>
      </c>
      <c r="V15">
        <v>9.9959834187757224E-7</v>
      </c>
      <c r="W15">
        <v>1.9111503206659108E-6</v>
      </c>
      <c r="X15">
        <v>2.023374690907076E-6</v>
      </c>
      <c r="Y15">
        <v>2.0916304492857307E-6</v>
      </c>
      <c r="Z15">
        <v>1.6412086552008986E-6</v>
      </c>
      <c r="AA15">
        <v>2.6507113943807781E-6</v>
      </c>
      <c r="AB15">
        <f t="shared" si="1"/>
        <v>1.7072391150193615</v>
      </c>
      <c r="AC15">
        <f t="shared" si="2"/>
        <v>1.6025004533590836</v>
      </c>
      <c r="AE15">
        <f>E15/7.95359028415987E-07</f>
        <v>1.4147499189542907</v>
      </c>
      <c r="AH15">
        <f t="shared" ref="AH15:AH34" si="20">H14/0.0000017713684883347</f>
        <v>1.2812242918064576</v>
      </c>
      <c r="AJ15">
        <f t="shared" si="9"/>
        <v>3.2682719382726884</v>
      </c>
      <c r="AN15">
        <f t="shared" si="17"/>
        <v>1.4102303782792338</v>
      </c>
      <c r="AO15">
        <f t="shared" si="18"/>
        <v>1.1568057145381312</v>
      </c>
      <c r="AQ15">
        <f t="shared" si="19"/>
        <v>1.1849998035800784</v>
      </c>
      <c r="AV15">
        <v>1.6282527017261657</v>
      </c>
      <c r="BA15">
        <f t="shared" si="14"/>
        <v>1.6282527017261657</v>
      </c>
      <c r="BB15">
        <f t="shared" si="15"/>
        <v>0.68960096230988488</v>
      </c>
      <c r="BC15">
        <f t="shared" si="16"/>
        <v>0.19126089455519998</v>
      </c>
      <c r="BD15">
        <v>0.57696155942411331</v>
      </c>
      <c r="BE15">
        <v>0.16002034511348492</v>
      </c>
    </row>
    <row r="16" spans="2:57" x14ac:dyDescent="0.25">
      <c r="B16">
        <v>1.0282237781211734E-6</v>
      </c>
      <c r="C16">
        <v>8.3371924120001495E-7</v>
      </c>
      <c r="D16">
        <v>1.168591552414E-6</v>
      </c>
      <c r="E16">
        <v>1.0965595720335841E-6</v>
      </c>
      <c r="F16">
        <v>1.9076323951594532E-6</v>
      </c>
      <c r="G16">
        <v>1.2897944543510675E-6</v>
      </c>
      <c r="H16">
        <v>2.2875537979416549E-6</v>
      </c>
      <c r="I16">
        <v>1.6498943296028301E-6</v>
      </c>
      <c r="J16">
        <v>4.5223836787045002E-4</v>
      </c>
      <c r="K16">
        <v>7.0597307058051229E-6</v>
      </c>
      <c r="L16">
        <v>6.5131680457852781E-6</v>
      </c>
      <c r="M16">
        <v>4.2082916479557753E-4</v>
      </c>
      <c r="N16">
        <v>2.8748763725161552E-6</v>
      </c>
      <c r="O16">
        <v>2.5289991754107177E-6</v>
      </c>
      <c r="P16">
        <v>1.7150196072179824E-6</v>
      </c>
      <c r="Q16">
        <v>3.7165555113460869E-6</v>
      </c>
      <c r="R16">
        <v>7.4544550443533808E-7</v>
      </c>
      <c r="S16">
        <v>3.3520269789732993E-4</v>
      </c>
      <c r="T16">
        <v>1.4091401681071147E-6</v>
      </c>
      <c r="U16">
        <v>1.4958677638787776E-6</v>
      </c>
      <c r="V16">
        <v>1.059190253727138E-6</v>
      </c>
      <c r="W16">
        <v>1.9521648937370628E-6</v>
      </c>
      <c r="X16">
        <v>1.8144801288144663E-6</v>
      </c>
      <c r="Y16">
        <v>2.6456109480932355E-6</v>
      </c>
      <c r="Z16">
        <v>1.7819147615227848E-6</v>
      </c>
      <c r="AA16">
        <v>2.9578259272966534E-6</v>
      </c>
      <c r="AB16">
        <f t="shared" si="1"/>
        <v>1.7093377160024381</v>
      </c>
      <c r="AC16">
        <f t="shared" si="2"/>
        <v>1.7406786049642597</v>
      </c>
      <c r="AE16">
        <f>E16/7.95359028415987E-07</f>
        <v>1.3786975854381878</v>
      </c>
      <c r="AH16">
        <f t="shared" si="20"/>
        <v>1.3281939516294152</v>
      </c>
      <c r="AJ16">
        <f t="shared" si="9"/>
        <v>2.950296397661289</v>
      </c>
      <c r="AN16">
        <f t="shared" si="17"/>
        <v>1.4113260978736144</v>
      </c>
      <c r="AO16">
        <f t="shared" si="18"/>
        <v>1.4339856834540508</v>
      </c>
      <c r="AP16">
        <f t="shared" ref="AP16:AP42" si="21">P16/1.67534571460237E-06</f>
        <v>1.0236810183532947</v>
      </c>
      <c r="AQ16">
        <f t="shared" si="19"/>
        <v>1.4269325755889299</v>
      </c>
      <c r="AV16">
        <v>1.600347736773942</v>
      </c>
      <c r="BA16">
        <f t="shared" si="14"/>
        <v>1.600347736773942</v>
      </c>
      <c r="BB16">
        <f t="shared" si="15"/>
        <v>0.54808214057597149</v>
      </c>
      <c r="BC16">
        <f t="shared" si="16"/>
        <v>0.1520106354625175</v>
      </c>
      <c r="BD16">
        <v>0.46740601997005299</v>
      </c>
      <c r="BE16">
        <v>0.12963510549712087</v>
      </c>
    </row>
    <row r="17" spans="2:57" x14ac:dyDescent="0.25">
      <c r="B17">
        <v>9.8063901532441378E-7</v>
      </c>
      <c r="C17">
        <v>8.0143945524469018E-7</v>
      </c>
      <c r="D17">
        <v>1.1368247214704752E-6</v>
      </c>
      <c r="E17">
        <v>1.1263546184636652E-6</v>
      </c>
      <c r="F17">
        <v>2.0039988157805055E-6</v>
      </c>
      <c r="G17">
        <v>1.5113764675334096E-6</v>
      </c>
      <c r="H17">
        <v>2.6390262064523995E-6</v>
      </c>
      <c r="I17">
        <v>1.7029396985890344E-6</v>
      </c>
      <c r="J17">
        <v>4.4739583972841501E-4</v>
      </c>
      <c r="K17">
        <v>7.5723401096183807E-6</v>
      </c>
      <c r="L17">
        <v>6.7342243710299954E-6</v>
      </c>
      <c r="M17">
        <v>4.1615741793066263E-4</v>
      </c>
      <c r="N17">
        <v>2.8771100915037096E-6</v>
      </c>
      <c r="O17">
        <v>2.6037232601083815E-6</v>
      </c>
      <c r="P17">
        <v>2.2195090423338115E-6</v>
      </c>
      <c r="Q17">
        <v>3.9297192415688187E-6</v>
      </c>
      <c r="R17">
        <v>7.1045178628992289E-7</v>
      </c>
      <c r="S17">
        <v>3.3772099413909018E-4</v>
      </c>
      <c r="T17">
        <v>1.2130649338359945E-6</v>
      </c>
      <c r="U17">
        <v>1.5625864762114361E-6</v>
      </c>
      <c r="V17">
        <v>1.1303091014269739E-6</v>
      </c>
      <c r="W17">
        <v>1.7711681721266359E-6</v>
      </c>
      <c r="X17">
        <v>1.88743433682248E-6</v>
      </c>
      <c r="Y17">
        <v>2.3879802029114217E-6</v>
      </c>
      <c r="Z17">
        <v>1.6464873624499887E-6</v>
      </c>
      <c r="AA17">
        <v>2.664077328518033E-6</v>
      </c>
      <c r="AB17">
        <f t="shared" si="1"/>
        <v>1.6302319498392039</v>
      </c>
      <c r="AC17">
        <f t="shared" si="2"/>
        <v>1.6732833356594705</v>
      </c>
      <c r="AF17">
        <f t="shared" ref="AF17:AF37" si="22">F13/1.46043180393463E-06</f>
        <v>1.2170298613726438</v>
      </c>
      <c r="AH17">
        <f t="shared" si="20"/>
        <v>1.2914048166749492</v>
      </c>
      <c r="AJ17">
        <f t="shared" si="9"/>
        <v>2.9187048867501404</v>
      </c>
      <c r="AN17">
        <f t="shared" si="17"/>
        <v>1.3949491944247021</v>
      </c>
      <c r="AO17">
        <f t="shared" si="18"/>
        <v>1.4763555144557774</v>
      </c>
      <c r="AP17">
        <f t="shared" si="21"/>
        <v>1.3248065894629959</v>
      </c>
      <c r="AQ17">
        <f t="shared" si="19"/>
        <v>1.5087745579460561</v>
      </c>
      <c r="AV17">
        <v>1.6039489673984377</v>
      </c>
      <c r="BA17">
        <f t="shared" si="14"/>
        <v>1.6039489673984377</v>
      </c>
      <c r="BB17">
        <f t="shared" si="15"/>
        <v>0.5158016876340058</v>
      </c>
      <c r="BC17">
        <f t="shared" si="16"/>
        <v>0.14305764867194368</v>
      </c>
      <c r="BD17">
        <v>0.43987715720401249</v>
      </c>
      <c r="BE17">
        <v>0.12199997270803085</v>
      </c>
    </row>
    <row r="18" spans="2:57" x14ac:dyDescent="0.25">
      <c r="B18">
        <v>9.774230420589447E-7</v>
      </c>
      <c r="C18">
        <v>8.1144389696419239E-7</v>
      </c>
      <c r="D18">
        <v>1.1481170076876879E-6</v>
      </c>
      <c r="E18">
        <v>1.2040700312354602E-6</v>
      </c>
      <c r="F18">
        <v>2.0845873223152012E-6</v>
      </c>
      <c r="G18">
        <v>1.5562691260129213E-6</v>
      </c>
      <c r="H18">
        <v>2.5105036911554635E-6</v>
      </c>
      <c r="I18">
        <v>1.8014015950029716E-6</v>
      </c>
      <c r="J18">
        <v>4.6791791100986302E-4</v>
      </c>
      <c r="K18">
        <v>7.7820895967306569E-6</v>
      </c>
      <c r="L18">
        <v>7.0294845500029624E-6</v>
      </c>
      <c r="M18">
        <v>4.2286154348403215E-4</v>
      </c>
      <c r="N18">
        <v>2.8437243599910289E-6</v>
      </c>
      <c r="O18">
        <v>2.4964319891296327E-6</v>
      </c>
      <c r="P18">
        <v>2.1177183953113854E-6</v>
      </c>
      <c r="Q18">
        <v>3.8780744944233447E-6</v>
      </c>
      <c r="R18">
        <v>1.0198673408012837E-6</v>
      </c>
      <c r="S18">
        <v>3.5736465360969305E-4</v>
      </c>
      <c r="T18">
        <v>1.373511622659862E-6</v>
      </c>
      <c r="U18">
        <v>1.8434257071930915E-6</v>
      </c>
      <c r="V18">
        <v>1.117768078984227E-6</v>
      </c>
      <c r="W18">
        <v>1.8845639715436846E-6</v>
      </c>
      <c r="X18">
        <v>1.9453327695373446E-6</v>
      </c>
      <c r="Y18">
        <v>2.4666223907843232E-6</v>
      </c>
      <c r="Z18">
        <v>1.7140373529400676E-6</v>
      </c>
      <c r="AA18">
        <v>2.7428468456491828E-6</v>
      </c>
      <c r="AB18">
        <f t="shared" si="1"/>
        <v>1.6248856579975908</v>
      </c>
      <c r="AC18">
        <f t="shared" si="2"/>
        <v>1.6941710839507103</v>
      </c>
      <c r="AF18">
        <f t="shared" si="22"/>
        <v>1.2496224922532833</v>
      </c>
      <c r="AH18">
        <f t="shared" si="20"/>
        <v>1.4898233901255646</v>
      </c>
      <c r="AJ18">
        <f t="shared" si="9"/>
        <v>3.0525860372135805</v>
      </c>
      <c r="AN18">
        <f t="shared" si="17"/>
        <v>1.1068159859733622</v>
      </c>
      <c r="AO18">
        <f t="shared" si="18"/>
        <v>1.4155195331557326</v>
      </c>
      <c r="AP18">
        <f t="shared" si="21"/>
        <v>1.2640485941816546</v>
      </c>
      <c r="AQ18">
        <f t="shared" si="19"/>
        <v>1.4889460980091724</v>
      </c>
      <c r="AV18">
        <v>1.5984909858734058</v>
      </c>
      <c r="BA18">
        <f t="shared" si="14"/>
        <v>1.5984909858734058</v>
      </c>
      <c r="BB18">
        <f t="shared" si="15"/>
        <v>0.57628511869961208</v>
      </c>
      <c r="BC18">
        <f t="shared" si="16"/>
        <v>0.15983273421217714</v>
      </c>
      <c r="BD18">
        <v>0.49145760052734078</v>
      </c>
      <c r="BE18">
        <v>0.13630581372444811</v>
      </c>
    </row>
    <row r="19" spans="2:57" x14ac:dyDescent="0.25">
      <c r="B19">
        <v>9.3869311967864633E-7</v>
      </c>
      <c r="C19">
        <v>7.0786336436867714E-7</v>
      </c>
      <c r="F19">
        <v>1.8380596884526312E-6</v>
      </c>
      <c r="G19">
        <v>1.3941298675490543E-6</v>
      </c>
      <c r="H19">
        <v>2.2388994693756104E-6</v>
      </c>
      <c r="I19">
        <v>1.5864861779846251E-6</v>
      </c>
      <c r="J19">
        <v>4.7600711695849895E-4</v>
      </c>
      <c r="K19">
        <v>7.7139029599493369E-6</v>
      </c>
      <c r="L19">
        <v>6.8758527049794793E-6</v>
      </c>
      <c r="M19">
        <v>4.5135369873605669E-4</v>
      </c>
      <c r="N19">
        <v>2.256339939776808E-6</v>
      </c>
      <c r="O19">
        <v>1.8708524294197559E-6</v>
      </c>
      <c r="P19">
        <v>2.0935731299687177E-6</v>
      </c>
      <c r="Q19">
        <v>3.3411633921787143E-6</v>
      </c>
      <c r="R19">
        <v>7.2409602580592036E-7</v>
      </c>
      <c r="S19">
        <v>3.3621219336055219E-4</v>
      </c>
      <c r="T19">
        <v>1.4359502529259771E-6</v>
      </c>
      <c r="U19">
        <v>1.7770471458788961E-6</v>
      </c>
      <c r="V19">
        <v>1.2718555808532983E-6</v>
      </c>
      <c r="W19">
        <v>1.8040118447970599E-6</v>
      </c>
      <c r="X19">
        <v>2.0159386622253805E-6</v>
      </c>
      <c r="Y19">
        <v>2.6100678951479495E-6</v>
      </c>
      <c r="Z19">
        <v>1.7106376617448404E-6</v>
      </c>
      <c r="AA19">
        <v>2.8751783247571439E-6</v>
      </c>
      <c r="AB19">
        <f t="shared" si="1"/>
        <v>1.5605003379231419</v>
      </c>
      <c r="AC19">
        <f t="shared" si="2"/>
        <v>1.4779107314604631</v>
      </c>
      <c r="AF19">
        <f t="shared" si="22"/>
        <v>1.2565076979819663</v>
      </c>
      <c r="AH19">
        <f t="shared" si="20"/>
        <v>1.41726789636844</v>
      </c>
      <c r="AJ19">
        <f t="shared" si="9"/>
        <v>3.1053581080190313</v>
      </c>
      <c r="AN19">
        <f t="shared" si="17"/>
        <v>1.4233807979714028</v>
      </c>
      <c r="AO19">
        <f t="shared" si="18"/>
        <v>1.0608052488619213</v>
      </c>
      <c r="AP19">
        <f t="shared" si="21"/>
        <v>1.2496364850078783</v>
      </c>
      <c r="AQ19">
        <f t="shared" si="19"/>
        <v>1.2828047018563842</v>
      </c>
      <c r="AV19">
        <v>1.5371302228278476</v>
      </c>
      <c r="BA19">
        <f>AVERAGEA(AB19:AQ19)</f>
        <v>1.5371302228278476</v>
      </c>
      <c r="BB19">
        <f t="shared" si="15"/>
        <v>0.60659565625151457</v>
      </c>
      <c r="BC19">
        <f t="shared" si="16"/>
        <v>0.1682393647760434</v>
      </c>
      <c r="BD19">
        <v>0.5173065138040972</v>
      </c>
      <c r="BE19">
        <v>0.14347501235786098</v>
      </c>
    </row>
    <row r="20" spans="2:57" x14ac:dyDescent="0.25">
      <c r="B20">
        <v>9.1054971562698483E-7</v>
      </c>
      <c r="C20">
        <v>6.5329368226230145E-7</v>
      </c>
      <c r="F20">
        <v>1.859432813944295E-6</v>
      </c>
      <c r="G20">
        <v>1.3817298167850822E-6</v>
      </c>
      <c r="H20">
        <v>2.2354142856784165E-6</v>
      </c>
      <c r="I20">
        <v>1.6350913938367739E-6</v>
      </c>
      <c r="J20">
        <v>5.0865911180153489E-4</v>
      </c>
      <c r="K20">
        <v>8.3980594354216009E-6</v>
      </c>
      <c r="L20">
        <v>7.0951791713014245E-6</v>
      </c>
      <c r="M20">
        <v>4.9055228009819984E-4</v>
      </c>
      <c r="N20">
        <v>2.9016846383456141E-6</v>
      </c>
      <c r="O20">
        <v>2.5127010303549469E-6</v>
      </c>
      <c r="P20">
        <v>1.5079276636242867E-6</v>
      </c>
      <c r="Q20">
        <v>3.8213256630115211E-6</v>
      </c>
      <c r="R20">
        <v>8.4685234469361603E-7</v>
      </c>
      <c r="S20">
        <v>3.2317213481292129E-4</v>
      </c>
      <c r="T20">
        <v>1.264663296751678E-6</v>
      </c>
      <c r="U20">
        <v>1.6757185221649706E-6</v>
      </c>
      <c r="V20">
        <v>1.3348599168239161E-6</v>
      </c>
      <c r="W20">
        <v>2.1109262888785452E-6</v>
      </c>
      <c r="X20">
        <v>2.1300329535733908E-6</v>
      </c>
      <c r="Y20">
        <v>2.2711246856488287E-6</v>
      </c>
      <c r="Z20">
        <v>1.7772981664165854E-6</v>
      </c>
      <c r="AA20">
        <v>2.8616777854040265E-6</v>
      </c>
      <c r="AB20">
        <f t="shared" si="1"/>
        <v>1.5137142364675775</v>
      </c>
      <c r="AC20">
        <f t="shared" si="2"/>
        <v>1.3639775589627916</v>
      </c>
      <c r="AF20">
        <f t="shared" si="22"/>
        <v>1.3062112109719848</v>
      </c>
      <c r="AH20">
        <f t="shared" si="20"/>
        <v>1.2639377318270157</v>
      </c>
      <c r="AI20">
        <f t="shared" ref="AI20:AI40" si="23">I13/1.33046250994084E-06</f>
        <v>1.0557750268481136</v>
      </c>
      <c r="AJ20">
        <f t="shared" si="9"/>
        <v>3.3183720175099216</v>
      </c>
      <c r="AN20">
        <f t="shared" si="17"/>
        <v>1.4358852070883832</v>
      </c>
      <c r="AO20">
        <f t="shared" si="18"/>
        <v>1.4247443571206655</v>
      </c>
      <c r="AP20">
        <f t="shared" si="21"/>
        <v>0.90006955011203849</v>
      </c>
      <c r="AQ20">
        <f t="shared" si="19"/>
        <v>1.4671579783588871</v>
      </c>
      <c r="AV20">
        <v>1.504984487526738</v>
      </c>
      <c r="BA20">
        <f t="shared" si="14"/>
        <v>1.504984487526738</v>
      </c>
      <c r="BB20">
        <f t="shared" si="15"/>
        <v>0.66552427997906738</v>
      </c>
      <c r="BC20">
        <f t="shared" si="16"/>
        <v>0.18458322434852151</v>
      </c>
      <c r="BD20">
        <v>0.57636093329721994</v>
      </c>
      <c r="BE20">
        <v>0.15985376139826205</v>
      </c>
    </row>
    <row r="21" spans="2:57" x14ac:dyDescent="0.25">
      <c r="B21">
        <v>8.8695378508418798E-7</v>
      </c>
      <c r="C21">
        <v>7.2765396907925606E-7</v>
      </c>
      <c r="F21">
        <v>2.1715204638894647E-6</v>
      </c>
      <c r="G21">
        <v>1.5755267668282613E-6</v>
      </c>
      <c r="H21">
        <v>2.5551053113304079E-6</v>
      </c>
      <c r="I21">
        <v>1.8828577594831586E-6</v>
      </c>
      <c r="J21">
        <v>5.0651747733354568E-4</v>
      </c>
      <c r="K21">
        <v>8.1987673183903098E-6</v>
      </c>
      <c r="L21">
        <v>7.3596893344074488E-6</v>
      </c>
      <c r="M21">
        <v>4.5748986303806305E-4</v>
      </c>
      <c r="N21">
        <v>2.9271759558469057E-6</v>
      </c>
      <c r="O21">
        <v>2.7987407520413399E-6</v>
      </c>
      <c r="P21">
        <v>2.0993793441448361E-6</v>
      </c>
      <c r="Q21">
        <v>4.2520223360043019E-6</v>
      </c>
      <c r="R21">
        <v>9.2995469458401203E-7</v>
      </c>
      <c r="S21">
        <v>3.2632704824209213E-4</v>
      </c>
      <c r="T21">
        <v>1.4739962352905422E-6</v>
      </c>
      <c r="U21">
        <v>1.8462160369381309E-6</v>
      </c>
      <c r="V21">
        <v>1.2221244105603546E-6</v>
      </c>
      <c r="W21">
        <v>1.8563951016403735E-6</v>
      </c>
      <c r="X21">
        <v>2.2193380573298782E-6</v>
      </c>
      <c r="Y21">
        <v>2.4254222807940096E-6</v>
      </c>
      <c r="Z21">
        <v>1.9123781385133043E-6</v>
      </c>
      <c r="AA21">
        <v>2.9744260245934129E-6</v>
      </c>
      <c r="AB21">
        <f t="shared" si="1"/>
        <v>1.4744879368242489</v>
      </c>
      <c r="AC21">
        <f t="shared" si="2"/>
        <v>1.5192304953529521</v>
      </c>
      <c r="AF21">
        <f t="shared" si="22"/>
        <v>1.3721960932249089</v>
      </c>
      <c r="AG21">
        <f>G13/1.13445355509612E-06</f>
        <v>1.0037079761120558</v>
      </c>
      <c r="AH21">
        <f t="shared" si="20"/>
        <v>1.2619702226835794</v>
      </c>
      <c r="AI21">
        <f t="shared" si="23"/>
        <v>1.1095532788874423</v>
      </c>
      <c r="AJ21">
        <f t="shared" si="9"/>
        <v>3.3044004996005301</v>
      </c>
      <c r="AN21">
        <f t="shared" si="17"/>
        <v>1.3655378676576186</v>
      </c>
      <c r="AO21">
        <f t="shared" si="18"/>
        <v>1.5869337598636912</v>
      </c>
      <c r="AP21">
        <f t="shared" si="21"/>
        <v>1.2531021662254989</v>
      </c>
      <c r="AQ21">
        <f t="shared" si="19"/>
        <v>1.6325194564842551</v>
      </c>
      <c r="AV21">
        <v>1.5348763411742525</v>
      </c>
      <c r="BA21">
        <f t="shared" si="14"/>
        <v>1.5348763411742525</v>
      </c>
      <c r="BB21">
        <f t="shared" si="15"/>
        <v>0.61801341475352034</v>
      </c>
      <c r="BC21">
        <f t="shared" si="16"/>
        <v>0.17140608121680084</v>
      </c>
      <c r="BD21">
        <v>0.54203362144889489</v>
      </c>
      <c r="BE21">
        <v>0.15033307808918678</v>
      </c>
    </row>
    <row r="22" spans="2:57" x14ac:dyDescent="0.25">
      <c r="B22">
        <v>9.7123120212927461E-7</v>
      </c>
      <c r="C22">
        <v>7.0071837399154902E-7</v>
      </c>
      <c r="F22">
        <v>2.0971783669665456E-6</v>
      </c>
      <c r="G22">
        <v>1.5426739992108196E-6</v>
      </c>
      <c r="H22">
        <v>2.6796296879183501E-6</v>
      </c>
      <c r="I22">
        <v>1.9716662791324779E-6</v>
      </c>
      <c r="J22">
        <v>4.9132411368191242E-4</v>
      </c>
      <c r="K22">
        <v>8.2968999777222052E-6</v>
      </c>
      <c r="L22">
        <v>7.4083218351006508E-6</v>
      </c>
      <c r="M22">
        <v>4.6306662261486053E-4</v>
      </c>
      <c r="N22">
        <v>2.7837668312713504E-6</v>
      </c>
      <c r="O22">
        <v>2.4600012693554163E-6</v>
      </c>
      <c r="P22">
        <v>2.3550383048132062E-6</v>
      </c>
      <c r="Q22">
        <v>3.8716716517228633E-6</v>
      </c>
      <c r="R22">
        <v>7.4553463491611183E-7</v>
      </c>
      <c r="S22">
        <v>3.1773289083503187E-4</v>
      </c>
      <c r="T22">
        <v>1.2971395335625857E-6</v>
      </c>
      <c r="U22">
        <v>1.7914353520609438E-6</v>
      </c>
      <c r="V22">
        <v>1.3264166227600072E-6</v>
      </c>
      <c r="W22">
        <v>1.8314567569177598E-6</v>
      </c>
      <c r="X22">
        <v>2.2407039068639278E-6</v>
      </c>
      <c r="Y22">
        <v>2.6581401471048594E-6</v>
      </c>
      <c r="Z22">
        <v>1.8623832147568464E-6</v>
      </c>
      <c r="AA22">
        <v>3.1125018722377717E-6</v>
      </c>
      <c r="AB22">
        <f t="shared" si="1"/>
        <v>1.6145922318500507</v>
      </c>
      <c r="AC22">
        <f t="shared" si="2"/>
        <v>1.4629930814081014</v>
      </c>
      <c r="AF22">
        <f t="shared" si="22"/>
        <v>1.4273773802371321</v>
      </c>
      <c r="AG22">
        <f>G14/1.13445355509612E-06</f>
        <v>1.1549364004081024</v>
      </c>
      <c r="AH22">
        <f t="shared" si="20"/>
        <v>1.4424470843627319</v>
      </c>
      <c r="AI22">
        <f t="shared" si="23"/>
        <v>1.1561989227943399</v>
      </c>
      <c r="AJ22">
        <f t="shared" si="9"/>
        <v>3.2052825803031295</v>
      </c>
      <c r="AN22">
        <f t="shared" si="17"/>
        <v>1.3895901619459963</v>
      </c>
      <c r="AO22">
        <f t="shared" si="18"/>
        <v>1.3948626934453485</v>
      </c>
      <c r="AP22">
        <f t="shared" si="21"/>
        <v>1.4057028852532423</v>
      </c>
      <c r="AQ22">
        <f t="shared" si="19"/>
        <v>1.4864877935932161</v>
      </c>
      <c r="AV22">
        <v>1.5582246559637631</v>
      </c>
      <c r="BA22">
        <f t="shared" si="14"/>
        <v>1.5582246559637631</v>
      </c>
      <c r="BB22">
        <f t="shared" si="15"/>
        <v>0.56243857591003898</v>
      </c>
      <c r="BC22">
        <f t="shared" si="16"/>
        <v>0.15599239421096853</v>
      </c>
      <c r="BD22">
        <v>0.49329126336952672</v>
      </c>
      <c r="BE22">
        <v>0.13681438029363382</v>
      </c>
    </row>
    <row r="23" spans="2:57" x14ac:dyDescent="0.25">
      <c r="B23">
        <v>8.9640889200381935E-7</v>
      </c>
      <c r="C23">
        <v>7.8308949014171958E-7</v>
      </c>
      <c r="F23">
        <v>1.9710241758730263E-6</v>
      </c>
      <c r="G23">
        <v>1.4692814147565514E-6</v>
      </c>
      <c r="H23">
        <v>2.485612640157342E-6</v>
      </c>
      <c r="I23">
        <v>1.7637667042436078E-6</v>
      </c>
      <c r="J23">
        <v>5.0912128062918782E-4</v>
      </c>
      <c r="K23">
        <v>8.3156992332078516E-6</v>
      </c>
      <c r="L23">
        <v>7.4705458246171474E-6</v>
      </c>
      <c r="M23">
        <v>4.5495774247683585E-4</v>
      </c>
      <c r="N23">
        <v>2.8327995096333325E-6</v>
      </c>
      <c r="O23">
        <v>2.4182299966923892E-6</v>
      </c>
      <c r="P23">
        <v>2.1025552996434271E-6</v>
      </c>
      <c r="Q23">
        <v>3.9493934309575707E-6</v>
      </c>
      <c r="R23">
        <v>1.0029252734966576E-6</v>
      </c>
      <c r="S23">
        <v>3.3313038875348866E-4</v>
      </c>
      <c r="T23">
        <v>1.2922391761094332E-6</v>
      </c>
      <c r="U23">
        <v>1.6990888980217278E-6</v>
      </c>
      <c r="V23">
        <v>1.2669361240114085E-6</v>
      </c>
      <c r="W23">
        <v>2.1532650862354785E-6</v>
      </c>
      <c r="X23">
        <v>2.2887834347784519E-6</v>
      </c>
      <c r="Y23">
        <v>2.490374754415825E-6</v>
      </c>
      <c r="Z23">
        <v>1.8865375750465319E-6</v>
      </c>
      <c r="AA23">
        <v>3.3115793485194445E-6</v>
      </c>
      <c r="AB23">
        <f t="shared" si="1"/>
        <v>1.4902062767522495</v>
      </c>
      <c r="AC23">
        <f t="shared" si="2"/>
        <v>1.6349714075209201</v>
      </c>
      <c r="AF23">
        <f t="shared" si="22"/>
        <v>1.2585727614946574</v>
      </c>
      <c r="AG23">
        <f>G15/1.13445355509612E-06</f>
        <v>1.1640936513247744</v>
      </c>
      <c r="AH23">
        <f t="shared" si="20"/>
        <v>1.5127454877768123</v>
      </c>
      <c r="AI23">
        <f t="shared" si="23"/>
        <v>1.2400908084784696</v>
      </c>
      <c r="AJ23">
        <f t="shared" si="9"/>
        <v>3.3213870978839211</v>
      </c>
      <c r="AN23">
        <f t="shared" si="17"/>
        <v>1.2529749863299955</v>
      </c>
      <c r="AO23">
        <f t="shared" si="18"/>
        <v>1.3711776691239355</v>
      </c>
      <c r="AP23">
        <f t="shared" si="21"/>
        <v>1.2549978677937836</v>
      </c>
      <c r="AQ23">
        <f t="shared" si="19"/>
        <v>1.5163282569696308</v>
      </c>
      <c r="AV23">
        <v>1.5470496610408317</v>
      </c>
      <c r="BA23">
        <f t="shared" si="14"/>
        <v>1.5470496610408317</v>
      </c>
      <c r="BB23">
        <f t="shared" si="15"/>
        <v>0.60730210031726151</v>
      </c>
      <c r="BC23">
        <f t="shared" si="16"/>
        <v>0.16843529710698937</v>
      </c>
      <c r="BD23">
        <v>0.53263917722525556</v>
      </c>
      <c r="BE23">
        <v>0.14772752806204692</v>
      </c>
    </row>
    <row r="24" spans="2:57" x14ac:dyDescent="0.25">
      <c r="B24">
        <v>8.7465014075860381E-7</v>
      </c>
      <c r="C24">
        <v>7.3076807893812656E-7</v>
      </c>
      <c r="F24">
        <v>2.0208062778692693E-6</v>
      </c>
      <c r="G24">
        <v>1.6555277397856116E-6</v>
      </c>
      <c r="H24">
        <v>2.605884219519794E-6</v>
      </c>
      <c r="I24">
        <v>1.8328901205677539E-6</v>
      </c>
      <c r="J24">
        <v>4.9767416203394532E-4</v>
      </c>
      <c r="K24">
        <v>7.9116543929558247E-6</v>
      </c>
      <c r="L24">
        <v>7.1166832640301436E-6</v>
      </c>
      <c r="M24">
        <v>4.4429406989365816E-4</v>
      </c>
      <c r="N24">
        <v>2.5542976800352335E-6</v>
      </c>
      <c r="O24">
        <v>2.1542073227465153E-6</v>
      </c>
      <c r="P24">
        <v>1.9860308384522796E-6</v>
      </c>
      <c r="Q24">
        <v>3.5712837416213006E-6</v>
      </c>
      <c r="R24">
        <v>7.2838884079828858E-7</v>
      </c>
      <c r="S24">
        <v>3.4437287831678987E-4</v>
      </c>
      <c r="T24">
        <v>1.5488185454159975E-6</v>
      </c>
      <c r="U24">
        <v>2.0326406229287386E-6</v>
      </c>
      <c r="V24">
        <v>1.1850352166220546E-6</v>
      </c>
      <c r="W24">
        <v>2.1644482330884784E-6</v>
      </c>
      <c r="X24">
        <v>1.9936524040531367E-6</v>
      </c>
      <c r="Y24">
        <v>2.6529378374107182E-6</v>
      </c>
      <c r="Z24">
        <v>1.9969884306192398E-6</v>
      </c>
      <c r="AA24">
        <v>3.1857416615821421E-6</v>
      </c>
      <c r="AB24">
        <f t="shared" si="1"/>
        <v>1.4540341370410641</v>
      </c>
      <c r="AC24">
        <f t="shared" si="2"/>
        <v>1.5257322817301526</v>
      </c>
      <c r="AF24">
        <f t="shared" si="22"/>
        <v>1.2732075602124622</v>
      </c>
      <c r="AH24">
        <f t="shared" si="20"/>
        <v>1.4032160200016417</v>
      </c>
      <c r="AI24">
        <f t="shared" si="23"/>
        <v>1.2799606797374221</v>
      </c>
      <c r="AJ24">
        <f t="shared" si="9"/>
        <v>3.2467087973359674</v>
      </c>
      <c r="AN24">
        <f t="shared" si="17"/>
        <v>1.4556331436216363</v>
      </c>
      <c r="AO24">
        <f t="shared" si="18"/>
        <v>1.2214723081152064</v>
      </c>
      <c r="AP24">
        <f t="shared" si="21"/>
        <v>1.1854453807008116</v>
      </c>
      <c r="AQ24">
        <f t="shared" si="19"/>
        <v>1.3711570006241764</v>
      </c>
      <c r="AV24">
        <v>1.5416567309120539</v>
      </c>
      <c r="BA24">
        <f t="shared" si="14"/>
        <v>1.5416567309120539</v>
      </c>
      <c r="BB24">
        <f t="shared" si="15"/>
        <v>0.60925494329472984</v>
      </c>
      <c r="BC24">
        <f t="shared" si="16"/>
        <v>0.16897691829838876</v>
      </c>
      <c r="BD24">
        <v>0.52763025827448229</v>
      </c>
      <c r="BE24">
        <v>0.14633830389961183</v>
      </c>
    </row>
    <row r="25" spans="2:57" x14ac:dyDescent="0.25">
      <c r="B25">
        <v>8.9235982159152627E-7</v>
      </c>
      <c r="C25">
        <v>6.7131986725144088E-7</v>
      </c>
      <c r="F25">
        <v>2.1434279915411025E-6</v>
      </c>
      <c r="G25">
        <v>1.6759240679675713E-6</v>
      </c>
      <c r="H25">
        <v>2.5852204998955131E-6</v>
      </c>
      <c r="I25">
        <v>1.8244791135657579E-6</v>
      </c>
      <c r="J25">
        <v>4.8489595064893365E-4</v>
      </c>
      <c r="K25">
        <v>8.0473710113437846E-6</v>
      </c>
      <c r="L25">
        <v>7.4508170655462891E-6</v>
      </c>
      <c r="M25">
        <v>4.4853478902950883E-4</v>
      </c>
      <c r="N25">
        <v>2.9674338293261826E-6</v>
      </c>
      <c r="O25">
        <v>2.6206944312434644E-6</v>
      </c>
      <c r="P25">
        <v>1.7234851839020848E-6</v>
      </c>
      <c r="Q25">
        <v>4.2156643758062273E-6</v>
      </c>
      <c r="R25">
        <v>7.5315074354875833E-7</v>
      </c>
      <c r="S25">
        <v>3.4644623519852757E-4</v>
      </c>
      <c r="T25">
        <v>1.5832265489734709E-6</v>
      </c>
      <c r="U25">
        <v>2.0386905816849321E-6</v>
      </c>
      <c r="V25">
        <v>1.4462893886957318E-6</v>
      </c>
      <c r="W25">
        <v>1.891203282866627E-6</v>
      </c>
      <c r="X25">
        <v>2.2273889044299722E-6</v>
      </c>
      <c r="Y25">
        <v>2.5247427402064204E-6</v>
      </c>
      <c r="Z25">
        <v>1.8605169316288084E-6</v>
      </c>
      <c r="AA25">
        <v>3.1035742722451687E-6</v>
      </c>
      <c r="AB25">
        <f t="shared" si="1"/>
        <v>1.4834750292186347</v>
      </c>
      <c r="AC25">
        <f t="shared" si="2"/>
        <v>1.4016134836111891</v>
      </c>
      <c r="AF25">
        <f t="shared" si="22"/>
        <v>1.4869030228176705</v>
      </c>
      <c r="AG25">
        <f t="shared" ref="AG25:AG42" si="24">G16/1.13445355509612E-06</f>
        <v>1.1369301533387024</v>
      </c>
      <c r="AH25">
        <f t="shared" si="20"/>
        <v>1.4711135693565598</v>
      </c>
      <c r="AI25">
        <f t="shared" si="23"/>
        <v>1.3539664451597906</v>
      </c>
      <c r="AJ25">
        <f t="shared" si="9"/>
        <v>3.1633467615244593</v>
      </c>
      <c r="AN25">
        <f t="shared" si="17"/>
        <v>1.522272168203666</v>
      </c>
      <c r="AO25">
        <f t="shared" si="18"/>
        <v>1.485978458059626</v>
      </c>
      <c r="AP25">
        <f t="shared" si="21"/>
        <v>1.0287340510559282</v>
      </c>
      <c r="AQ25">
        <f t="shared" si="19"/>
        <v>1.6185601983404669</v>
      </c>
      <c r="AV25">
        <v>1.5593539400624266</v>
      </c>
      <c r="BA25">
        <f t="shared" si="14"/>
        <v>1.5593539400624266</v>
      </c>
      <c r="BB25">
        <f t="shared" si="15"/>
        <v>0.55936713130914395</v>
      </c>
      <c r="BC25">
        <f t="shared" si="16"/>
        <v>0.15514052874956283</v>
      </c>
      <c r="BD25">
        <v>0.49059742825145192</v>
      </c>
      <c r="BE25">
        <v>0.13606724485933658</v>
      </c>
    </row>
    <row r="26" spans="2:57" x14ac:dyDescent="0.25">
      <c r="B26">
        <v>9.090290404856205E-7</v>
      </c>
      <c r="C26">
        <v>7.0199530455283821E-7</v>
      </c>
      <c r="F26">
        <v>2.0928855519741774E-6</v>
      </c>
      <c r="G26">
        <v>1.590688043506816E-6</v>
      </c>
      <c r="H26">
        <v>2.6105517463292927E-6</v>
      </c>
      <c r="I26">
        <v>1.8171831470681354E-6</v>
      </c>
      <c r="J26">
        <v>5.097906687296927E-4</v>
      </c>
      <c r="K26">
        <v>8.9069544628728181E-6</v>
      </c>
      <c r="L26">
        <v>7.7908953244332224E-6</v>
      </c>
      <c r="M26">
        <v>4.6104504144750535E-4</v>
      </c>
      <c r="N26">
        <v>3.1032832339406013E-6</v>
      </c>
      <c r="O26">
        <v>2.7558708097785711E-6</v>
      </c>
      <c r="P26">
        <v>2.2279491531662643E-6</v>
      </c>
      <c r="Q26">
        <v>4.2449355532880872E-6</v>
      </c>
      <c r="R26">
        <v>9.9085445981472731E-7</v>
      </c>
      <c r="S26">
        <v>3.2237029518000782E-4</v>
      </c>
      <c r="T26">
        <v>1.2991094990866259E-6</v>
      </c>
      <c r="U26">
        <v>1.7546190065331757E-6</v>
      </c>
      <c r="V26">
        <v>1.4634933904744685E-6</v>
      </c>
      <c r="W26">
        <v>2.4359287635888904E-6</v>
      </c>
      <c r="X26">
        <v>2.1286468836478889E-6</v>
      </c>
      <c r="Y26">
        <v>2.740354830166325E-6</v>
      </c>
      <c r="Z26">
        <v>2.0120860426686704E-6</v>
      </c>
      <c r="AA26">
        <v>3.3576361602172256E-6</v>
      </c>
      <c r="AB26">
        <f t="shared" si="1"/>
        <v>1.511186238741566</v>
      </c>
      <c r="AC26">
        <f t="shared" si="2"/>
        <v>1.4656591176445468</v>
      </c>
      <c r="AF26">
        <f t="shared" si="22"/>
        <v>1.4359988335753997</v>
      </c>
      <c r="AG26">
        <f t="shared" si="24"/>
        <v>1.3322506335707625</v>
      </c>
      <c r="AH26">
        <f t="shared" si="20"/>
        <v>1.4594481706773119</v>
      </c>
      <c r="AI26">
        <f t="shared" si="23"/>
        <v>1.1924320799202146</v>
      </c>
      <c r="AJ26">
        <f t="shared" si="9"/>
        <v>3.3257540278966409</v>
      </c>
      <c r="AN26">
        <f t="shared" si="17"/>
        <v>1.4723294832389431</v>
      </c>
      <c r="AO26">
        <f t="shared" si="18"/>
        <v>1.5626257711331972</v>
      </c>
      <c r="AP26">
        <f t="shared" si="21"/>
        <v>1.3298444218094116</v>
      </c>
      <c r="AQ26">
        <f t="shared" si="19"/>
        <v>1.6297985604602307</v>
      </c>
      <c r="AV26">
        <v>1.6106661216971112</v>
      </c>
      <c r="BA26">
        <f t="shared" si="14"/>
        <v>1.6106661216971112</v>
      </c>
      <c r="BB26">
        <f t="shared" si="15"/>
        <v>0.58128581700160042</v>
      </c>
      <c r="BC26">
        <f t="shared" si="16"/>
        <v>0.16121967837686521</v>
      </c>
      <c r="BD26">
        <v>0.50982138731069104</v>
      </c>
      <c r="BE26">
        <v>0.14139901179052944</v>
      </c>
    </row>
    <row r="27" spans="2:57" x14ac:dyDescent="0.25">
      <c r="B27">
        <v>8.6730142356827855E-7</v>
      </c>
      <c r="C27">
        <v>6.872469384688884E-7</v>
      </c>
      <c r="F27">
        <v>2.0328061509644613E-6</v>
      </c>
      <c r="G27">
        <v>1.4784700397285633E-6</v>
      </c>
      <c r="H27">
        <v>2.3770116968080401E-6</v>
      </c>
      <c r="I27">
        <v>1.6952690202742815E-6</v>
      </c>
      <c r="J27">
        <v>5.0586939323693514E-4</v>
      </c>
      <c r="K27">
        <v>8.8379347289446741E-6</v>
      </c>
      <c r="L27">
        <v>7.9907040344551206E-6</v>
      </c>
      <c r="M27">
        <v>4.5606645289808512E-4</v>
      </c>
      <c r="N27">
        <v>3.0014707590453327E-6</v>
      </c>
      <c r="O27">
        <v>2.6813213480636477E-6</v>
      </c>
      <c r="P27">
        <v>2.319051418453455E-6</v>
      </c>
      <c r="Q27">
        <v>4.1687962948344648E-6</v>
      </c>
      <c r="R27">
        <v>9.1468791652005166E-7</v>
      </c>
      <c r="S27">
        <v>3.2324684434570372E-4</v>
      </c>
      <c r="T27">
        <v>1.5640980564057827E-6</v>
      </c>
      <c r="U27">
        <v>2.3321681510424241E-6</v>
      </c>
      <c r="V27">
        <v>1.2283744581509382E-6</v>
      </c>
      <c r="W27">
        <v>1.9987164705526084E-6</v>
      </c>
      <c r="X27">
        <v>2.4451619538012892E-6</v>
      </c>
      <c r="Y27">
        <v>3.0528753995895386E-6</v>
      </c>
      <c r="Z27">
        <v>1.8713380995905027E-6</v>
      </c>
      <c r="AA27">
        <v>3.0510127544403076E-6</v>
      </c>
      <c r="AB27">
        <f t="shared" si="1"/>
        <v>1.4418174973124913</v>
      </c>
      <c r="AC27">
        <f t="shared" si="2"/>
        <v>1.4348667788908429</v>
      </c>
      <c r="AF27">
        <f t="shared" si="22"/>
        <v>1.3496174012116013</v>
      </c>
      <c r="AG27">
        <f t="shared" si="24"/>
        <v>1.371822688572792</v>
      </c>
      <c r="AH27">
        <f t="shared" si="20"/>
        <v>1.4737485528962562</v>
      </c>
      <c r="AI27">
        <f t="shared" si="23"/>
        <v>1.2289646507284744</v>
      </c>
      <c r="AJ27">
        <f t="shared" si="9"/>
        <v>3.3001725518821283</v>
      </c>
      <c r="AN27">
        <f t="shared" si="17"/>
        <v>1.566347221203692</v>
      </c>
      <c r="AO27">
        <f t="shared" si="18"/>
        <v>1.5203549543421857</v>
      </c>
      <c r="AP27">
        <f t="shared" si="21"/>
        <v>1.3842226104382662</v>
      </c>
      <c r="AQ27">
        <f t="shared" si="19"/>
        <v>1.6005656893684417</v>
      </c>
      <c r="AV27">
        <v>1.6065909633497426</v>
      </c>
      <c r="BA27">
        <f t="shared" si="14"/>
        <v>1.6065909633497426</v>
      </c>
      <c r="BB27">
        <f t="shared" si="15"/>
        <v>0.57138415942929477</v>
      </c>
      <c r="BC27">
        <f t="shared" si="16"/>
        <v>0.15847345267770871</v>
      </c>
      <c r="BD27">
        <v>0.50113705913246931</v>
      </c>
      <c r="BE27">
        <v>0.1389904125182575</v>
      </c>
    </row>
    <row r="28" spans="2:57" x14ac:dyDescent="0.25">
      <c r="B28">
        <v>8.3352642832323909E-7</v>
      </c>
      <c r="C28">
        <v>6.7535438574850559E-7</v>
      </c>
      <c r="F28">
        <v>1.8251630535814911E-6</v>
      </c>
      <c r="G28">
        <v>1.3699809642275795E-6</v>
      </c>
      <c r="H28">
        <v>2.1926898625679314E-6</v>
      </c>
      <c r="I28">
        <v>1.443520886823535E-6</v>
      </c>
      <c r="J28">
        <v>4.8072863137349486E-4</v>
      </c>
      <c r="K28">
        <v>8.1232356023974717E-6</v>
      </c>
      <c r="L28">
        <v>7.3910778155550361E-6</v>
      </c>
      <c r="M28">
        <v>4.4716440606862307E-4</v>
      </c>
      <c r="N28">
        <v>3.1931340345181525E-6</v>
      </c>
      <c r="O28">
        <v>2.8419453883543611E-6</v>
      </c>
      <c r="P28">
        <v>2.2563472157344222E-6</v>
      </c>
      <c r="Q28">
        <v>4.2409883462823927E-6</v>
      </c>
      <c r="R28">
        <v>7.1699196269037202E-7</v>
      </c>
      <c r="S28">
        <v>3.3422373235225677E-4</v>
      </c>
      <c r="T28">
        <v>1.4563793229172006E-6</v>
      </c>
      <c r="U28">
        <v>1.9146136764902622E-6</v>
      </c>
      <c r="V28">
        <v>1.5323021216318011E-6</v>
      </c>
      <c r="W28">
        <v>1.9095605239272118E-6</v>
      </c>
      <c r="X28">
        <v>2.2074200387578458E-6</v>
      </c>
      <c r="Y28">
        <v>2.9502189136110246E-6</v>
      </c>
      <c r="Z28">
        <v>2.1763262338936329E-6</v>
      </c>
      <c r="AA28">
        <v>3.4149488783441484E-6</v>
      </c>
      <c r="AB28">
        <f t="shared" si="1"/>
        <v>1.3856693372926543</v>
      </c>
      <c r="AC28">
        <f t="shared" si="2"/>
        <v>1.4100369428311836</v>
      </c>
      <c r="AF28">
        <f t="shared" si="22"/>
        <v>1.3837046498336338</v>
      </c>
      <c r="AG28">
        <f t="shared" si="24"/>
        <v>1.2288999062909478</v>
      </c>
      <c r="AH28">
        <f t="shared" si="20"/>
        <v>1.3419069563796509</v>
      </c>
      <c r="AI28">
        <f t="shared" si="23"/>
        <v>1.4151903908715784</v>
      </c>
      <c r="AJ28">
        <f t="shared" si="9"/>
        <v>3.1361601539304891</v>
      </c>
      <c r="AN28">
        <f t="shared" si="17"/>
        <v>1.5156336064917826</v>
      </c>
      <c r="AO28">
        <f t="shared" si="18"/>
        <v>1.6114315258313885</v>
      </c>
      <c r="AP28">
        <f t="shared" si="21"/>
        <v>1.3467949904715328</v>
      </c>
      <c r="AQ28">
        <f t="shared" si="19"/>
        <v>1.6282830716583487</v>
      </c>
      <c r="AV28">
        <v>1.5821555938075627</v>
      </c>
      <c r="BA28">
        <f t="shared" si="14"/>
        <v>1.5821555938075627</v>
      </c>
      <c r="BB28">
        <f t="shared" si="15"/>
        <v>0.52874716163855739</v>
      </c>
      <c r="BC28">
        <f t="shared" si="16"/>
        <v>0.14664807715722036</v>
      </c>
      <c r="BD28">
        <v>0.46374193830092469</v>
      </c>
      <c r="BE28">
        <v>0.12861887208669551</v>
      </c>
    </row>
    <row r="29" spans="2:57" x14ac:dyDescent="0.25">
      <c r="B29">
        <v>8.6265936261042953E-7</v>
      </c>
      <c r="C29">
        <v>7.071357686072588E-7</v>
      </c>
      <c r="F29">
        <v>1.841104676714167E-6</v>
      </c>
      <c r="G29">
        <v>1.4536108210450038E-6</v>
      </c>
      <c r="H29">
        <v>2.3886750568635762E-6</v>
      </c>
      <c r="I29">
        <v>1.6774865798652172E-6</v>
      </c>
      <c r="J29">
        <v>5.0501513760536909E-4</v>
      </c>
      <c r="K29">
        <v>8.3390295912977308E-6</v>
      </c>
      <c r="L29">
        <v>7.5245698099024594E-6</v>
      </c>
      <c r="M29">
        <v>4.4893292943015695E-4</v>
      </c>
      <c r="N29">
        <v>3.0897499527782202E-6</v>
      </c>
      <c r="O29">
        <v>2.5608460418879986E-6</v>
      </c>
      <c r="P29">
        <v>2.4592009140178561E-6</v>
      </c>
      <c r="Q29">
        <v>4.1425882955081761E-6</v>
      </c>
      <c r="R29">
        <v>8.7518856162205338E-7</v>
      </c>
      <c r="S29">
        <v>3.2573388307355344E-4</v>
      </c>
      <c r="T29">
        <v>1.3620410754811019E-6</v>
      </c>
      <c r="U29">
        <v>1.8185892258770764E-6</v>
      </c>
      <c r="V29">
        <v>1.3801654858980328E-6</v>
      </c>
      <c r="W29">
        <v>2.3782049538567662E-6</v>
      </c>
      <c r="X29">
        <v>2.1456144168041646E-6</v>
      </c>
      <c r="Y29">
        <v>2.6190173230133951E-6</v>
      </c>
      <c r="Z29">
        <v>1.9520957721397281E-6</v>
      </c>
      <c r="AA29">
        <v>3.2335010473616421E-6</v>
      </c>
      <c r="AB29">
        <f t="shared" si="1"/>
        <v>1.4341004516225611</v>
      </c>
      <c r="AC29">
        <f t="shared" si="2"/>
        <v>1.4763916224938276</v>
      </c>
      <c r="AF29">
        <f t="shared" si="22"/>
        <v>1.4676672924859449</v>
      </c>
      <c r="AG29">
        <f t="shared" si="24"/>
        <v>1.2179694889915622</v>
      </c>
      <c r="AH29">
        <f t="shared" si="20"/>
        <v>1.2378507786538104</v>
      </c>
      <c r="AI29">
        <f t="shared" si="23"/>
        <v>1.4819405014427272</v>
      </c>
      <c r="AJ29">
        <f t="shared" si="9"/>
        <v>3.2945995897198088</v>
      </c>
      <c r="AN29">
        <f t="shared" si="17"/>
        <v>1.4274228254653318</v>
      </c>
      <c r="AO29">
        <f t="shared" si="18"/>
        <v>1.4520434001331703</v>
      </c>
      <c r="AP29">
        <f t="shared" si="21"/>
        <v>1.4678766851422831</v>
      </c>
      <c r="AQ29">
        <f t="shared" si="19"/>
        <v>1.5905034024294933</v>
      </c>
      <c r="AV29">
        <v>1.5953060035073201</v>
      </c>
      <c r="BA29">
        <f t="shared" si="14"/>
        <v>1.5953060035073201</v>
      </c>
      <c r="BB29">
        <f t="shared" si="15"/>
        <v>0.57375929132658288</v>
      </c>
      <c r="BC29">
        <f t="shared" si="16"/>
        <v>0.15913219574245197</v>
      </c>
      <c r="BD29">
        <v>0.50322018760989784</v>
      </c>
      <c r="BE29">
        <v>0.13956816840585348</v>
      </c>
    </row>
    <row r="30" spans="2:57" x14ac:dyDescent="0.25">
      <c r="B30">
        <v>8.5092688095755875E-7</v>
      </c>
      <c r="C30">
        <v>6.4440610003657639E-7</v>
      </c>
      <c r="F30">
        <v>1.9213657651562244E-6</v>
      </c>
      <c r="G30">
        <v>1.4431188901653513E-6</v>
      </c>
      <c r="H30">
        <v>2.3056636564433575E-6</v>
      </c>
      <c r="I30">
        <v>1.669741322984919E-6</v>
      </c>
      <c r="J30">
        <v>5.1394803449511528E-4</v>
      </c>
      <c r="K30">
        <v>8.9403474703431129E-6</v>
      </c>
      <c r="L30">
        <v>8.0477366282138973E-6</v>
      </c>
      <c r="M30">
        <v>4.7058719792403281E-4</v>
      </c>
      <c r="N30">
        <v>2.9099246603436768E-6</v>
      </c>
      <c r="O30">
        <v>2.5304543669335544E-6</v>
      </c>
      <c r="P30">
        <v>2.1542946342378855E-6</v>
      </c>
      <c r="Q30">
        <v>4.0611703298054636E-6</v>
      </c>
      <c r="R30">
        <v>7.6042397267883644E-7</v>
      </c>
      <c r="S30">
        <v>3.3089763019233942E-4</v>
      </c>
      <c r="T30">
        <v>1.6325466276612133E-6</v>
      </c>
      <c r="U30">
        <v>2.3507309379056096E-6</v>
      </c>
      <c r="V30">
        <v>1.310083462158218E-6</v>
      </c>
      <c r="W30">
        <v>2.2741878638044E-6</v>
      </c>
      <c r="X30">
        <v>2.4174150894396007E-6</v>
      </c>
      <c r="Y30">
        <v>2.8308495529927313E-6</v>
      </c>
      <c r="Z30">
        <v>1.9488452380755916E-6</v>
      </c>
      <c r="AA30">
        <v>3.2980897231027484E-6</v>
      </c>
      <c r="AB30">
        <f t="shared" si="1"/>
        <v>1.414596162946993</v>
      </c>
      <c r="AC30">
        <f t="shared" si="2"/>
        <v>1.3454216429353374</v>
      </c>
      <c r="AF30">
        <f t="shared" si="22"/>
        <v>1.4330594186839938</v>
      </c>
      <c r="AG30">
        <f t="shared" si="24"/>
        <v>1.388797945716491</v>
      </c>
      <c r="AH30">
        <f t="shared" si="20"/>
        <v>1.348491334577832</v>
      </c>
      <c r="AI30">
        <f t="shared" si="23"/>
        <v>1.3256793716961142</v>
      </c>
      <c r="AJ30">
        <f t="shared" si="9"/>
        <v>3.352875701139987</v>
      </c>
      <c r="AN30">
        <f t="shared" si="17"/>
        <v>1.4183358479822914</v>
      </c>
      <c r="AO30">
        <f t="shared" si="18"/>
        <v>1.4348108018766745</v>
      </c>
      <c r="AP30">
        <f t="shared" si="21"/>
        <v>1.2858806486690959</v>
      </c>
      <c r="AQ30">
        <f t="shared" si="19"/>
        <v>1.559243826958413</v>
      </c>
      <c r="AV30">
        <v>1.5733811548348384</v>
      </c>
      <c r="BA30">
        <f t="shared" si="14"/>
        <v>1.5733811548348384</v>
      </c>
      <c r="BB30">
        <f t="shared" si="15"/>
        <v>0.59460650882539068</v>
      </c>
      <c r="BC30">
        <f t="shared" si="16"/>
        <v>0.16491417356112134</v>
      </c>
      <c r="BD30">
        <v>0.52150440689746524</v>
      </c>
      <c r="BE30">
        <v>0.14463929841917286</v>
      </c>
    </row>
    <row r="31" spans="2:57" x14ac:dyDescent="0.25">
      <c r="B31">
        <v>8.9855166152119637E-7</v>
      </c>
      <c r="C31">
        <v>7.089802238624543E-7</v>
      </c>
      <c r="F31">
        <v>1.7949932953342795E-6</v>
      </c>
      <c r="G31">
        <v>1.3072858564555645E-6</v>
      </c>
      <c r="H31">
        <v>2.1997839212417603E-6</v>
      </c>
      <c r="I31">
        <v>1.7096335795940831E-6</v>
      </c>
      <c r="J31">
        <v>4.8570940271019936E-4</v>
      </c>
      <c r="K31">
        <v>7.9611363617004827E-6</v>
      </c>
      <c r="L31">
        <v>7.4799991125473753E-6</v>
      </c>
      <c r="M31">
        <v>4.2689702240750194E-4</v>
      </c>
      <c r="N31">
        <v>2.8914000722579658E-6</v>
      </c>
      <c r="O31">
        <v>2.5824774638749659E-6</v>
      </c>
      <c r="P31">
        <v>2.101995050907135E-6</v>
      </c>
      <c r="Q31">
        <v>3.9646874938625842E-6</v>
      </c>
      <c r="R31">
        <v>7.6643800639430992E-7</v>
      </c>
      <c r="S31">
        <v>3.3552292734384537E-4</v>
      </c>
      <c r="T31">
        <v>1.3987246347824112E-6</v>
      </c>
      <c r="U31">
        <v>2.3893226170912385E-6</v>
      </c>
      <c r="V31">
        <v>1.5174337022472173E-6</v>
      </c>
      <c r="W31">
        <v>2.1730593289248645E-6</v>
      </c>
      <c r="X31">
        <v>2.2813146642874926E-6</v>
      </c>
      <c r="Y31">
        <v>2.8461799956858158E-6</v>
      </c>
      <c r="Z31">
        <v>2.0479528757277876E-6</v>
      </c>
      <c r="AA31">
        <v>3.4367840271443129E-6</v>
      </c>
      <c r="AB31">
        <f t="shared" si="1"/>
        <v>1.493768455366175</v>
      </c>
      <c r="AC31">
        <f t="shared" si="2"/>
        <v>1.4802425637242489</v>
      </c>
      <c r="AF31">
        <f t="shared" si="22"/>
        <v>1.3919213108669408</v>
      </c>
      <c r="AG31">
        <f t="shared" si="24"/>
        <v>1.3598388336665859</v>
      </c>
      <c r="AH31">
        <f t="shared" si="20"/>
        <v>1.3016284706582759</v>
      </c>
      <c r="AI31">
        <f t="shared" si="23"/>
        <v>1.3776337979258466</v>
      </c>
      <c r="AJ31">
        <f t="shared" si="9"/>
        <v>3.168653530822525</v>
      </c>
      <c r="AN31">
        <f t="shared" si="17"/>
        <v>1.5905387111408671</v>
      </c>
      <c r="AO31">
        <f t="shared" si="18"/>
        <v>1.4643087854854715</v>
      </c>
      <c r="AP31">
        <f t="shared" si="21"/>
        <v>1.2546634599569957</v>
      </c>
      <c r="AQ31">
        <f t="shared" si="19"/>
        <v>1.5222002522904718</v>
      </c>
      <c r="AV31">
        <v>1.582308924718582</v>
      </c>
      <c r="BA31">
        <f t="shared" si="14"/>
        <v>1.582308924718582</v>
      </c>
      <c r="BB31">
        <f t="shared" si="15"/>
        <v>0.53536121835058859</v>
      </c>
      <c r="BC31">
        <f t="shared" si="16"/>
        <v>0.14848248643522463</v>
      </c>
      <c r="BD31">
        <v>0.46954284978036698</v>
      </c>
      <c r="BE31">
        <v>0.13022775545466142</v>
      </c>
    </row>
    <row r="32" spans="2:57" x14ac:dyDescent="0.25">
      <c r="B32">
        <v>8.7018997874110937E-7</v>
      </c>
      <c r="C32">
        <v>6.3266634242609143E-7</v>
      </c>
      <c r="F32">
        <v>1.9387152860872447E-6</v>
      </c>
      <c r="G32">
        <v>1.462401996832341E-6</v>
      </c>
      <c r="H32">
        <v>2.2610511223319918E-6</v>
      </c>
      <c r="I32">
        <v>1.7196289263665676E-6</v>
      </c>
      <c r="J32">
        <v>4.6834402019158006E-4</v>
      </c>
      <c r="K32">
        <v>8.1957259681075811E-6</v>
      </c>
      <c r="L32">
        <v>7.5467469287104905E-6</v>
      </c>
      <c r="M32">
        <v>4.3096183799207211E-4</v>
      </c>
      <c r="N32">
        <v>3.2424504752270877E-6</v>
      </c>
      <c r="O32">
        <v>2.9218572308309376E-6</v>
      </c>
      <c r="P32">
        <v>2.2611638996750116E-6</v>
      </c>
      <c r="Q32">
        <v>4.4055341277271509E-6</v>
      </c>
      <c r="R32">
        <v>9.4925053417682648E-7</v>
      </c>
      <c r="S32">
        <v>3.3641129266470671E-4</v>
      </c>
      <c r="T32">
        <v>1.7165657482109964E-6</v>
      </c>
      <c r="U32">
        <v>2.0073239284101874E-6</v>
      </c>
      <c r="V32">
        <v>1.2841146599384956E-6</v>
      </c>
      <c r="W32">
        <v>2.2971616999711841E-6</v>
      </c>
      <c r="X32">
        <v>2.3800857889000326E-6</v>
      </c>
      <c r="Y32">
        <v>2.8288850444369018E-6</v>
      </c>
      <c r="Z32">
        <v>2.1167033992242068E-6</v>
      </c>
      <c r="AA32">
        <v>3.2257157727144659E-6</v>
      </c>
      <c r="AB32">
        <f t="shared" si="1"/>
        <v>1.4466194834236232</v>
      </c>
      <c r="AC32">
        <f t="shared" si="2"/>
        <v>1.3209108197586716</v>
      </c>
      <c r="AF32">
        <f t="shared" si="22"/>
        <v>1.2497420616725947</v>
      </c>
      <c r="AG32">
        <f t="shared" si="24"/>
        <v>1.2951446166802856</v>
      </c>
      <c r="AH32">
        <f t="shared" si="20"/>
        <v>1.241855625031369</v>
      </c>
      <c r="AI32">
        <f t="shared" si="23"/>
        <v>1.3713119309516544</v>
      </c>
      <c r="AJ32">
        <f t="shared" si="9"/>
        <v>3.0553658729664601</v>
      </c>
      <c r="AN32">
        <f t="shared" si="17"/>
        <v>1.5136063467862182</v>
      </c>
      <c r="AO32">
        <f t="shared" si="18"/>
        <v>1.6567429040097685</v>
      </c>
      <c r="AP32">
        <f t="shared" si="21"/>
        <v>1.3496700292761252</v>
      </c>
      <c r="AQ32">
        <f t="shared" si="19"/>
        <v>1.6914587016206795</v>
      </c>
      <c r="AV32">
        <v>1.5629480356524956</v>
      </c>
      <c r="BA32">
        <f t="shared" si="14"/>
        <v>1.5629480356524956</v>
      </c>
      <c r="BB32">
        <f t="shared" si="15"/>
        <v>0.51790938513115292</v>
      </c>
      <c r="BC32">
        <f t="shared" si="16"/>
        <v>0.14364221877956915</v>
      </c>
      <c r="BD32">
        <v>0.45423657950364882</v>
      </c>
      <c r="BE32">
        <v>0.12598255989167545</v>
      </c>
    </row>
    <row r="33" spans="2:57" x14ac:dyDescent="0.25">
      <c r="B33">
        <v>8.4930070443078876E-7</v>
      </c>
      <c r="C33">
        <v>6.3797779148444533E-7</v>
      </c>
      <c r="F33">
        <v>1.7539423424750566E-6</v>
      </c>
      <c r="G33">
        <v>1.4205324987415224E-6</v>
      </c>
      <c r="H33">
        <v>2.2555905161425471E-6</v>
      </c>
      <c r="I33">
        <v>1.6093381418613717E-6</v>
      </c>
      <c r="J33">
        <v>4.599057137966156E-4</v>
      </c>
      <c r="K33">
        <v>7.7152544690761715E-6</v>
      </c>
      <c r="L33">
        <v>7.2138973337132484E-6</v>
      </c>
      <c r="M33">
        <v>4.0556397289037704E-4</v>
      </c>
      <c r="N33">
        <v>3.085617208853364E-6</v>
      </c>
      <c r="O33">
        <v>2.7445421437732875E-6</v>
      </c>
      <c r="P33">
        <v>2.5404297048225999E-6</v>
      </c>
      <c r="Q33">
        <v>4.2661704355850816E-6</v>
      </c>
      <c r="R33">
        <v>7.4578565545380116E-7</v>
      </c>
      <c r="S33">
        <v>3.3497731783427298E-4</v>
      </c>
      <c r="T33">
        <v>1.6645499272271991E-6</v>
      </c>
      <c r="U33">
        <v>2.1607593225780874E-6</v>
      </c>
      <c r="V33">
        <v>1.4572487998520955E-6</v>
      </c>
      <c r="W33">
        <v>2.4315195332746953E-6</v>
      </c>
      <c r="X33">
        <v>2.327462425455451E-6</v>
      </c>
      <c r="Y33">
        <v>3.2556781661696732E-6</v>
      </c>
      <c r="Z33">
        <v>2.053442585747689E-6</v>
      </c>
      <c r="AA33">
        <v>3.6584824556484818E-6</v>
      </c>
      <c r="AB33">
        <f t="shared" si="1"/>
        <v>1.4118927778189374</v>
      </c>
      <c r="AC33">
        <f t="shared" si="2"/>
        <v>1.3320003152151119</v>
      </c>
      <c r="AF33">
        <f t="shared" si="22"/>
        <v>1.2606577532439003</v>
      </c>
      <c r="AG33">
        <f t="shared" si="24"/>
        <v>1.4593173359532927</v>
      </c>
      <c r="AH33">
        <f t="shared" si="20"/>
        <v>1.2764431213618646</v>
      </c>
      <c r="AI33">
        <f t="shared" si="23"/>
        <v>1.3658281488509871</v>
      </c>
      <c r="AJ33">
        <f t="shared" si="9"/>
        <v>3.0003163532261148</v>
      </c>
      <c r="AN33">
        <f t="shared" si="17"/>
        <v>1.4700916455005824</v>
      </c>
      <c r="AO33">
        <f t="shared" si="18"/>
        <v>1.5562022242130717</v>
      </c>
      <c r="AP33">
        <f t="shared" si="21"/>
        <v>1.5163614785176149</v>
      </c>
      <c r="AQ33">
        <f t="shared" si="19"/>
        <v>1.6379514711851948</v>
      </c>
      <c r="AV33">
        <v>1.571551147735152</v>
      </c>
      <c r="BA33">
        <f t="shared" si="14"/>
        <v>1.571551147735152</v>
      </c>
      <c r="BB33">
        <f t="shared" si="15"/>
        <v>0.48794382486119997</v>
      </c>
      <c r="BC33">
        <f t="shared" si="16"/>
        <v>0.13533126769869824</v>
      </c>
      <c r="BD33">
        <v>0.42795504456586031</v>
      </c>
      <c r="BE33">
        <v>0.1186933735981297</v>
      </c>
    </row>
    <row r="34" spans="2:57" x14ac:dyDescent="0.25">
      <c r="B34">
        <v>7.994567567948252E-7</v>
      </c>
      <c r="C34">
        <v>6.338232196867466E-7</v>
      </c>
      <c r="J34">
        <v>4.6091387048363686E-4</v>
      </c>
      <c r="K34">
        <v>8.2237093010917306E-6</v>
      </c>
      <c r="L34">
        <v>7.6322467066347599E-6</v>
      </c>
      <c r="M34">
        <v>4.0071021066978574E-4</v>
      </c>
      <c r="N34">
        <v>2.9969087336212397E-6</v>
      </c>
      <c r="O34">
        <v>2.4562832550145686E-6</v>
      </c>
      <c r="P34">
        <v>2.3337561287917197E-6</v>
      </c>
      <c r="Q34">
        <v>3.8526741263922304E-6</v>
      </c>
      <c r="R34">
        <v>7.1671820478513837E-7</v>
      </c>
      <c r="S34">
        <v>3.268168366048485E-4</v>
      </c>
      <c r="T34">
        <v>1.386320946039632E-6</v>
      </c>
      <c r="U34">
        <v>2.3933716875035316E-6</v>
      </c>
      <c r="V34">
        <v>1.3700555427931249E-6</v>
      </c>
      <c r="W34">
        <v>2.3616703401785344E-6</v>
      </c>
      <c r="X34">
        <v>2.4952787498477846E-6</v>
      </c>
      <c r="Y34">
        <v>3.0412156775128096E-6</v>
      </c>
      <c r="Z34">
        <v>2.1762680262327194E-6</v>
      </c>
      <c r="AA34">
        <v>3.4917466109618545E-6</v>
      </c>
      <c r="AB34">
        <f t="shared" si="1"/>
        <v>1.3290313021153843</v>
      </c>
      <c r="AC34">
        <f t="shared" si="2"/>
        <v>1.3233262030156223</v>
      </c>
      <c r="AF34">
        <f t="shared" si="22"/>
        <v>1.3156148475949145</v>
      </c>
      <c r="AG34">
        <f t="shared" si="24"/>
        <v>1.4772963251241906</v>
      </c>
      <c r="AH34">
        <f t="shared" si="20"/>
        <v>1.2733604165348309</v>
      </c>
      <c r="AI34">
        <f t="shared" si="23"/>
        <v>1.2741952573693061</v>
      </c>
      <c r="AJ34">
        <f t="shared" si="9"/>
        <v>3.0068933295583156</v>
      </c>
      <c r="AN34">
        <f t="shared" si="17"/>
        <v>1.6797881058544997</v>
      </c>
      <c r="AO34">
        <f t="shared" si="18"/>
        <v>1.392754515875545</v>
      </c>
      <c r="AP34">
        <f t="shared" si="21"/>
        <v>1.3929997304142199</v>
      </c>
      <c r="AQ34">
        <f t="shared" si="19"/>
        <v>1.4791938926499639</v>
      </c>
      <c r="AV34">
        <v>1.5404049023733448</v>
      </c>
      <c r="BA34">
        <f t="shared" si="14"/>
        <v>1.5404049023733448</v>
      </c>
      <c r="BB34">
        <f t="shared" si="15"/>
        <v>0.50057839025523376</v>
      </c>
      <c r="BC34">
        <f t="shared" si="16"/>
        <v>0.13883546565034374</v>
      </c>
      <c r="BD34">
        <v>0.43903629146515577</v>
      </c>
      <c r="BE34">
        <v>0.1217667585128594</v>
      </c>
    </row>
    <row r="35" spans="2:57" x14ac:dyDescent="0.25">
      <c r="B35">
        <v>7.7949516708031297E-7</v>
      </c>
      <c r="C35">
        <v>5.9663216234184802E-7</v>
      </c>
      <c r="J35">
        <v>4.3691691826097667E-4</v>
      </c>
      <c r="K35">
        <v>7.0460664574056864E-6</v>
      </c>
      <c r="L35">
        <v>6.6320098994765431E-6</v>
      </c>
      <c r="M35">
        <v>3.8183588185347617E-4</v>
      </c>
      <c r="N35">
        <v>3.4243930713273585E-6</v>
      </c>
      <c r="O35">
        <v>2.9601942515000701E-6</v>
      </c>
      <c r="P35">
        <v>2.1127707441337407E-6</v>
      </c>
      <c r="Q35">
        <v>4.4771695684175938E-6</v>
      </c>
      <c r="R35">
        <v>7.1181784733198583E-7</v>
      </c>
      <c r="S35">
        <v>3.1577670597471297E-4</v>
      </c>
      <c r="T35">
        <v>1.6198464436456561E-6</v>
      </c>
      <c r="U35">
        <v>2.2463100322056562E-6</v>
      </c>
      <c r="V35">
        <v>1.4559718692908064E-6</v>
      </c>
      <c r="W35">
        <v>2.1103587641846389E-6</v>
      </c>
      <c r="X35">
        <v>2.0913757907692343E-6</v>
      </c>
      <c r="Y35">
        <v>2.8706817829515785E-6</v>
      </c>
      <c r="Z35">
        <v>1.7777892935555428E-6</v>
      </c>
      <c r="AA35">
        <v>3.0886512831784785E-6</v>
      </c>
      <c r="AB35">
        <f t="shared" si="1"/>
        <v>1.2958467960803945</v>
      </c>
      <c r="AC35">
        <f t="shared" si="2"/>
        <v>1.2456769481860426</v>
      </c>
      <c r="AE35">
        <f>E17/7.95359028415987E-07</f>
        <v>1.4161587135144227</v>
      </c>
      <c r="AF35">
        <f t="shared" si="22"/>
        <v>1.2290839534569769</v>
      </c>
      <c r="AG35">
        <f t="shared" si="24"/>
        <v>1.4021623330115442</v>
      </c>
      <c r="AI35">
        <f t="shared" si="23"/>
        <v>1.0849767475881167</v>
      </c>
      <c r="AJ35">
        <f t="shared" si="9"/>
        <v>2.8503428757992801</v>
      </c>
      <c r="AN35">
        <f t="shared" si="17"/>
        <v>1.3432273035388105</v>
      </c>
      <c r="AO35">
        <f t="shared" si="18"/>
        <v>1.6784806488537896</v>
      </c>
      <c r="AP35">
        <f t="shared" si="21"/>
        <v>1.2610953821165145</v>
      </c>
      <c r="AQ35">
        <f t="shared" si="19"/>
        <v>1.718962379038063</v>
      </c>
      <c r="AV35">
        <v>1.5023649164712687</v>
      </c>
      <c r="BA35">
        <f t="shared" si="14"/>
        <v>1.5023649164712687</v>
      </c>
      <c r="BB35">
        <f t="shared" si="15"/>
        <v>0.4851203398556676</v>
      </c>
      <c r="BC35">
        <f t="shared" si="16"/>
        <v>0.13454817385539433</v>
      </c>
      <c r="BD35">
        <v>0.42547868439936404</v>
      </c>
      <c r="BE35">
        <v>0.11800655486298979</v>
      </c>
    </row>
    <row r="36" spans="2:57" x14ac:dyDescent="0.25">
      <c r="B36">
        <v>7.9152960097417235E-7</v>
      </c>
      <c r="C36">
        <v>6.497139111161232E-7</v>
      </c>
      <c r="J36">
        <v>4.8146455083042383E-4</v>
      </c>
      <c r="K36">
        <v>8.2281057984801009E-6</v>
      </c>
      <c r="L36">
        <v>7.6836950029246509E-6</v>
      </c>
      <c r="M36">
        <v>4.2147136991843581E-4</v>
      </c>
      <c r="N36">
        <v>2.7382848202250898E-6</v>
      </c>
      <c r="O36">
        <v>2.3859902285039425E-6</v>
      </c>
      <c r="P36">
        <v>2.6385605451650918E-6</v>
      </c>
      <c r="Q36">
        <v>3.8987636798992753E-6</v>
      </c>
      <c r="R36">
        <v>8.369897841475904E-7</v>
      </c>
      <c r="S36">
        <v>3.3247430110350251E-4</v>
      </c>
      <c r="T36">
        <v>1.6929043340496719E-6</v>
      </c>
      <c r="U36">
        <v>2.031465555774048E-6</v>
      </c>
      <c r="V36">
        <v>1.5753539628349245E-6</v>
      </c>
      <c r="W36">
        <v>2.3399370547849685E-6</v>
      </c>
      <c r="X36">
        <v>2.1195628505665809E-6</v>
      </c>
      <c r="Y36">
        <v>2.9401853680610657E-6</v>
      </c>
      <c r="Z36">
        <v>1.9098151824437082E-6</v>
      </c>
      <c r="AA36">
        <v>3.1280869734473526E-6</v>
      </c>
      <c r="AB36">
        <f t="shared" si="1"/>
        <v>1.3158530555962953</v>
      </c>
      <c r="AC36">
        <f t="shared" si="2"/>
        <v>1.3565035428469443</v>
      </c>
      <c r="AE36">
        <f>E18/7.95359028415987E-07</f>
        <v>1.5138698225799356</v>
      </c>
      <c r="AF36">
        <f t="shared" si="22"/>
        <v>1.3274945676094185</v>
      </c>
      <c r="AG36">
        <f t="shared" si="24"/>
        <v>1.3032442210499271</v>
      </c>
      <c r="AI36">
        <f t="shared" si="23"/>
        <v>1.260829649337363</v>
      </c>
      <c r="AJ36">
        <f t="shared" si="9"/>
        <v>3.1409611188131685</v>
      </c>
      <c r="AN36">
        <f t="shared" si="17"/>
        <v>1.5068500041407369</v>
      </c>
      <c r="AO36">
        <f t="shared" si="18"/>
        <v>1.3528971704707076</v>
      </c>
      <c r="AP36">
        <f t="shared" si="21"/>
        <v>1.5749349654625364</v>
      </c>
      <c r="AQ36">
        <f t="shared" si="19"/>
        <v>1.4968894941532311</v>
      </c>
      <c r="AV36">
        <v>1.5591206920054785</v>
      </c>
      <c r="BA36">
        <f t="shared" si="14"/>
        <v>1.5591206920054785</v>
      </c>
      <c r="BB36">
        <f t="shared" si="15"/>
        <v>0.53497511942395426</v>
      </c>
      <c r="BC36">
        <f t="shared" si="16"/>
        <v>0.14837540186004142</v>
      </c>
      <c r="BD36">
        <v>0.4692042186205147</v>
      </c>
      <c r="BE36">
        <v>0.13013383606925241</v>
      </c>
    </row>
    <row r="37" spans="2:57" x14ac:dyDescent="0.25">
      <c r="B37">
        <v>7.6053038355894387E-7</v>
      </c>
      <c r="C37">
        <v>6.5523272496648133E-7</v>
      </c>
      <c r="J37">
        <v>4.732307861559093E-4</v>
      </c>
      <c r="K37">
        <v>8.0936442827805877E-6</v>
      </c>
      <c r="L37">
        <v>7.4406725616427138E-6</v>
      </c>
      <c r="M37">
        <v>4.1488348506391048E-4</v>
      </c>
      <c r="N37">
        <v>3.0718438210897148E-6</v>
      </c>
      <c r="O37">
        <v>2.8506983653642237E-6</v>
      </c>
      <c r="P37">
        <v>1.9069702830165625E-6</v>
      </c>
      <c r="Q37">
        <v>4.2592728277668357E-6</v>
      </c>
      <c r="R37">
        <v>9.3540074885822833E-7</v>
      </c>
      <c r="S37">
        <v>3.2833439763635397E-4</v>
      </c>
      <c r="T37">
        <v>1.6492758732056245E-6</v>
      </c>
      <c r="U37">
        <v>2.0143888832535595E-6</v>
      </c>
      <c r="V37">
        <v>1.5870609786361456E-6</v>
      </c>
      <c r="W37">
        <v>2.2926433302927762E-6</v>
      </c>
      <c r="X37">
        <v>2.2812346287537366E-6</v>
      </c>
      <c r="Y37">
        <v>2.7160422177985311E-6</v>
      </c>
      <c r="Z37">
        <v>2.0046063582412899E-6</v>
      </c>
      <c r="AA37">
        <v>3.1663585104979575E-6</v>
      </c>
      <c r="AB37">
        <f t="shared" si="1"/>
        <v>1.2643193986026469</v>
      </c>
      <c r="AC37">
        <f t="shared" si="2"/>
        <v>1.3680259843588756</v>
      </c>
      <c r="AD37">
        <f t="shared" ref="AD37:AD42" si="25">D13/7.5983098213328E-07</f>
        <v>1.5467003733348665</v>
      </c>
      <c r="AF37">
        <f t="shared" si="22"/>
        <v>1.2009751758005158</v>
      </c>
      <c r="AG37">
        <f t="shared" si="24"/>
        <v>1.2076130909665173</v>
      </c>
      <c r="AI37">
        <f t="shared" si="23"/>
        <v>1.2550081723529101</v>
      </c>
      <c r="AJ37">
        <f t="shared" si="9"/>
        <v>3.0872459809914927</v>
      </c>
      <c r="AN37">
        <f t="shared" si="17"/>
        <v>1.285400434261426</v>
      </c>
      <c r="AO37">
        <f t="shared" si="18"/>
        <v>1.6163946131434701</v>
      </c>
      <c r="AP37">
        <f t="shared" si="21"/>
        <v>1.138254789083438</v>
      </c>
      <c r="AQ37">
        <f t="shared" si="19"/>
        <v>1.635303206882551</v>
      </c>
      <c r="AV37">
        <v>1.5095673836162466</v>
      </c>
      <c r="BA37">
        <f t="shared" si="14"/>
        <v>1.5095673836162466</v>
      </c>
      <c r="BB37">
        <f t="shared" si="15"/>
        <v>0.55110620693965806</v>
      </c>
      <c r="BC37">
        <f t="shared" si="16"/>
        <v>0.15284936056518503</v>
      </c>
      <c r="BD37">
        <v>0.48335211828630714</v>
      </c>
      <c r="BE37">
        <v>0.13405775742964737</v>
      </c>
    </row>
    <row r="38" spans="2:57" x14ac:dyDescent="0.25">
      <c r="B38">
        <v>8.1275356933474541E-7</v>
      </c>
      <c r="C38">
        <v>6.484406185336411E-7</v>
      </c>
      <c r="J38">
        <v>4.9423461314290762E-4</v>
      </c>
      <c r="K38">
        <v>8.5182400653138757E-6</v>
      </c>
      <c r="L38">
        <v>7.8290177043527365E-6</v>
      </c>
      <c r="M38">
        <v>4.3536425800994039E-4</v>
      </c>
      <c r="N38">
        <v>2.6203997549600899E-6</v>
      </c>
      <c r="O38">
        <v>2.3039465304464102E-6</v>
      </c>
      <c r="P38">
        <v>2.3836473701521754E-6</v>
      </c>
      <c r="Q38">
        <v>3.9498299884144217E-6</v>
      </c>
      <c r="R38">
        <v>8.4569910541176796E-7</v>
      </c>
      <c r="S38">
        <v>3.3425033325329423E-4</v>
      </c>
      <c r="T38">
        <v>1.5793984857737087E-6</v>
      </c>
      <c r="U38">
        <v>2.3027023416943848E-6</v>
      </c>
      <c r="V38">
        <v>1.384218194289133E-6</v>
      </c>
      <c r="W38">
        <v>2.3741340555716306E-6</v>
      </c>
      <c r="X38">
        <v>2.483870048308745E-6</v>
      </c>
      <c r="Y38">
        <v>2.898232196457684E-6</v>
      </c>
      <c r="Z38">
        <v>2.0937295630574226E-6</v>
      </c>
      <c r="AA38">
        <v>3.461384039837867E-6</v>
      </c>
      <c r="AB38">
        <f t="shared" si="1"/>
        <v>1.3511361626143616</v>
      </c>
      <c r="AC38">
        <f t="shared" si="2"/>
        <v>1.3538451021553319</v>
      </c>
      <c r="AD38">
        <f t="shared" si="25"/>
        <v>1.6341892864025445</v>
      </c>
      <c r="AG38">
        <f t="shared" si="24"/>
        <v>1.2813312757628428</v>
      </c>
      <c r="AI38">
        <f t="shared" si="23"/>
        <v>1.2849919233501013</v>
      </c>
      <c r="AJ38">
        <f t="shared" si="9"/>
        <v>3.224269991998435</v>
      </c>
      <c r="AN38">
        <f t="shared" si="17"/>
        <v>1.4278047212197251</v>
      </c>
      <c r="AO38">
        <f t="shared" si="18"/>
        <v>1.306376993803184</v>
      </c>
      <c r="AP38">
        <f t="shared" si="21"/>
        <v>1.4227793997240237</v>
      </c>
      <c r="AQ38">
        <f t="shared" si="19"/>
        <v>1.516495868634355</v>
      </c>
      <c r="AV38">
        <v>1.5803220725664904</v>
      </c>
      <c r="BA38">
        <f t="shared" si="14"/>
        <v>1.5803220725664904</v>
      </c>
      <c r="BB38">
        <f t="shared" si="15"/>
        <v>0.58813270973130038</v>
      </c>
      <c r="BC38">
        <f t="shared" si="16"/>
        <v>0.16311866474721404</v>
      </c>
      <c r="BD38">
        <v>0.5093378674238852</v>
      </c>
      <c r="BE38">
        <v>0.14126490750248444</v>
      </c>
    </row>
    <row r="39" spans="2:57" x14ac:dyDescent="0.25">
      <c r="B39">
        <v>7.6558353612199426E-7</v>
      </c>
      <c r="C39">
        <v>5.8890873333439231E-7</v>
      </c>
      <c r="J39">
        <v>5.1500153494998813E-4</v>
      </c>
      <c r="K39">
        <v>8.2664373621810228E-6</v>
      </c>
      <c r="L39">
        <v>7.6864780567120761E-6</v>
      </c>
      <c r="M39">
        <v>4.3052964610978961E-4</v>
      </c>
      <c r="N39">
        <v>2.9107031878083944E-6</v>
      </c>
      <c r="O39">
        <v>2.7049973141402006E-6</v>
      </c>
      <c r="P39">
        <v>2.1021987777203321E-6</v>
      </c>
      <c r="Q39">
        <v>4.1671446524560452E-6</v>
      </c>
      <c r="R39">
        <v>7.5721982284449041E-7</v>
      </c>
      <c r="S39">
        <v>3.1499163014814258E-4</v>
      </c>
      <c r="T39">
        <v>1.6412213881267235E-6</v>
      </c>
      <c r="U39">
        <v>2.3401407815981656E-6</v>
      </c>
      <c r="V39">
        <v>1.5058758435770869E-6</v>
      </c>
      <c r="W39">
        <v>2.0826846593990922E-6</v>
      </c>
      <c r="X39">
        <v>2.2486638044938445E-6</v>
      </c>
      <c r="Y39">
        <v>2.9663642635568976E-6</v>
      </c>
      <c r="Z39">
        <v>1.9097733456874266E-6</v>
      </c>
      <c r="AA39">
        <v>3.3773940231185406E-6</v>
      </c>
      <c r="AB39">
        <f t="shared" si="1"/>
        <v>1.2727198503764032</v>
      </c>
      <c r="AC39">
        <f t="shared" si="2"/>
        <v>1.2295516065052055</v>
      </c>
      <c r="AD39">
        <f t="shared" si="25"/>
        <v>1.5602069800094092</v>
      </c>
      <c r="AG39">
        <f t="shared" si="24"/>
        <v>1.272082831141623</v>
      </c>
      <c r="AI39">
        <f t="shared" si="23"/>
        <v>1.2925046091250119</v>
      </c>
      <c r="AJ39">
        <f t="shared" si="9"/>
        <v>3.3597484895139189</v>
      </c>
      <c r="AN39">
        <f t="shared" si="17"/>
        <v>1.3741608596446671</v>
      </c>
      <c r="AO39">
        <f t="shared" si="18"/>
        <v>1.533779631078273</v>
      </c>
      <c r="AP39">
        <f t="shared" si="21"/>
        <v>1.2547850628067367</v>
      </c>
      <c r="AQ39">
        <f t="shared" si="19"/>
        <v>1.5999315585702347</v>
      </c>
      <c r="AV39">
        <v>1.5749471478771484</v>
      </c>
      <c r="BA39">
        <f t="shared" si="14"/>
        <v>1.5749471478771484</v>
      </c>
      <c r="BB39">
        <f t="shared" si="15"/>
        <v>0.64230582734185182</v>
      </c>
      <c r="BC39">
        <f t="shared" si="16"/>
        <v>0.17814358423156668</v>
      </c>
      <c r="BD39">
        <v>0.55625316347682674</v>
      </c>
      <c r="BE39">
        <v>0.15427686946575014</v>
      </c>
    </row>
    <row r="40" spans="2:57" x14ac:dyDescent="0.25">
      <c r="B40">
        <v>7.8795710578560829E-7</v>
      </c>
      <c r="C40">
        <v>5.8003570302389562E-7</v>
      </c>
      <c r="J40">
        <v>4.7722924500703812E-4</v>
      </c>
      <c r="K40">
        <v>8.0926693044602871E-6</v>
      </c>
      <c r="L40">
        <v>7.444981747539714E-6</v>
      </c>
      <c r="M40">
        <v>4.0472313412465155E-4</v>
      </c>
      <c r="N40">
        <v>2.8013455448672175E-6</v>
      </c>
      <c r="O40">
        <v>2.505606971681118E-6</v>
      </c>
      <c r="P40">
        <v>2.1386913431342691E-6</v>
      </c>
      <c r="Q40">
        <v>3.8665202737320215E-6</v>
      </c>
      <c r="R40">
        <v>7.7799995779059827E-7</v>
      </c>
      <c r="S40">
        <v>3.191641008015722E-4</v>
      </c>
      <c r="T40">
        <v>1.7446654965169728E-6</v>
      </c>
      <c r="U40">
        <v>2.2008425730746239E-6</v>
      </c>
      <c r="V40">
        <v>1.592430635355413E-6</v>
      </c>
      <c r="W40">
        <v>2.3539105313830078E-6</v>
      </c>
      <c r="X40">
        <v>2.2030726540833712E-6</v>
      </c>
      <c r="Y40">
        <v>3.0657174647785723E-6</v>
      </c>
      <c r="Z40">
        <v>1.7931160982698202E-6</v>
      </c>
      <c r="AA40">
        <v>3.3005198929458857E-6</v>
      </c>
      <c r="AB40">
        <f t="shared" si="1"/>
        <v>1.3099140752926028</v>
      </c>
      <c r="AC40">
        <f t="shared" si="2"/>
        <v>1.2110260726570841</v>
      </c>
      <c r="AD40">
        <f t="shared" si="25"/>
        <v>1.5379624941498113</v>
      </c>
      <c r="AG40">
        <f t="shared" si="24"/>
        <v>1.1523485034561867</v>
      </c>
      <c r="AI40">
        <f t="shared" si="23"/>
        <v>1.2096080346773035</v>
      </c>
      <c r="AJ40">
        <f t="shared" si="9"/>
        <v>3.1133309830231237</v>
      </c>
      <c r="AN40">
        <f t="shared" si="17"/>
        <v>1.4669222676510381</v>
      </c>
      <c r="AO40">
        <f t="shared" si="18"/>
        <v>1.420721904810375</v>
      </c>
      <c r="AP40">
        <f t="shared" si="21"/>
        <v>1.2765671732666057</v>
      </c>
      <c r="AQ40">
        <f t="shared" si="19"/>
        <v>1.4845099759494693</v>
      </c>
      <c r="AV40">
        <v>1.5182911484933599</v>
      </c>
      <c r="BA40">
        <f t="shared" si="14"/>
        <v>1.5182911484933599</v>
      </c>
      <c r="BB40">
        <f t="shared" si="15"/>
        <v>0.57574119555218828</v>
      </c>
      <c r="BC40">
        <f t="shared" si="16"/>
        <v>0.15968187707387343</v>
      </c>
      <c r="BD40">
        <v>0.49860650135341961</v>
      </c>
      <c r="BE40">
        <v>0.13828856206995843</v>
      </c>
    </row>
    <row r="41" spans="2:57" x14ac:dyDescent="0.25">
      <c r="B41">
        <v>7.8335870057344437E-7</v>
      </c>
      <c r="C41">
        <v>5.6176213547587395E-7</v>
      </c>
      <c r="J41">
        <v>4.5044213766232133E-4</v>
      </c>
      <c r="K41">
        <v>7.6705218816641718E-6</v>
      </c>
      <c r="L41">
        <v>7.2200891736429185E-6</v>
      </c>
      <c r="M41">
        <v>3.8213192601688206E-4</v>
      </c>
      <c r="N41">
        <v>2.9904476832598448E-6</v>
      </c>
      <c r="O41">
        <v>2.7087080525234342E-6</v>
      </c>
      <c r="P41">
        <v>2.1084488253109157E-6</v>
      </c>
      <c r="Q41">
        <v>4.1914499888662249E-6</v>
      </c>
      <c r="R41">
        <v>9.1567562776617706E-7</v>
      </c>
      <c r="S41">
        <v>3.2063873368315399E-4</v>
      </c>
      <c r="T41">
        <v>1.4532233763020486E-6</v>
      </c>
      <c r="U41">
        <v>2.1973210095893592E-6</v>
      </c>
      <c r="V41">
        <v>1.5301775420084596E-6</v>
      </c>
      <c r="W41">
        <v>2.434167981846258E-6</v>
      </c>
      <c r="X41">
        <v>2.437340299366042E-6</v>
      </c>
      <c r="Y41">
        <v>3.0071387300267816E-6</v>
      </c>
      <c r="Z41">
        <v>2.0333100110292435E-6</v>
      </c>
      <c r="AA41">
        <v>3.3636169973760843E-6</v>
      </c>
      <c r="AB41">
        <f t="shared" si="1"/>
        <v>1.3022696037000701</v>
      </c>
      <c r="AC41">
        <f t="shared" si="2"/>
        <v>1.1728736509600304</v>
      </c>
      <c r="AD41">
        <f t="shared" si="25"/>
        <v>1.4961547346737012</v>
      </c>
      <c r="AG41">
        <f t="shared" si="24"/>
        <v>1.2890805359664412</v>
      </c>
      <c r="AJ41">
        <f t="shared" si="9"/>
        <v>2.9385782156384614</v>
      </c>
      <c r="AN41">
        <f t="shared" si="17"/>
        <v>1.2829662949670686</v>
      </c>
      <c r="AO41">
        <f t="shared" si="18"/>
        <v>1.5358836830559635</v>
      </c>
      <c r="AP41">
        <f t="shared" si="21"/>
        <v>1.2585156645184361</v>
      </c>
      <c r="AQ41">
        <f t="shared" si="19"/>
        <v>1.6092633380037598</v>
      </c>
      <c r="AV41">
        <v>1.5428428579426592</v>
      </c>
      <c r="BA41">
        <f t="shared" si="14"/>
        <v>1.5428428579426592</v>
      </c>
      <c r="BB41">
        <f t="shared" si="15"/>
        <v>0.54339705575144892</v>
      </c>
      <c r="BC41">
        <f t="shared" si="16"/>
        <v>0.15071122672677026</v>
      </c>
      <c r="BD41">
        <v>0.4634105662069532</v>
      </c>
      <c r="BE41">
        <v>0.12852696600392075</v>
      </c>
    </row>
    <row r="42" spans="2:57" x14ac:dyDescent="0.25">
      <c r="B42">
        <v>7.9718302004039288E-7</v>
      </c>
      <c r="C42">
        <v>5.9107333072461188E-7</v>
      </c>
      <c r="J42">
        <v>4.0693982737138867E-4</v>
      </c>
      <c r="K42">
        <v>6.5553758759051561E-6</v>
      </c>
      <c r="L42">
        <v>6.4090017986018211E-6</v>
      </c>
      <c r="M42">
        <v>3.4010960371233523E-4</v>
      </c>
      <c r="N42">
        <v>2.6154375518672168E-6</v>
      </c>
      <c r="O42">
        <v>2.3759675968904048E-6</v>
      </c>
      <c r="P42">
        <v>2.4179462343454361E-6</v>
      </c>
      <c r="Q42">
        <v>3.8329817471094429E-6</v>
      </c>
      <c r="R42">
        <v>8.4018392954021692E-7</v>
      </c>
      <c r="S42">
        <v>3.1696807127445936E-4</v>
      </c>
      <c r="T42">
        <v>1.6818667063489556E-6</v>
      </c>
      <c r="U42">
        <v>2.0536208467092365E-6</v>
      </c>
      <c r="V42">
        <v>1.5410114428959787E-6</v>
      </c>
      <c r="W42">
        <v>2.191838575527072E-6</v>
      </c>
      <c r="X42">
        <v>2.2548229026142508E-6</v>
      </c>
      <c r="Y42">
        <v>2.9263756005093455E-6</v>
      </c>
      <c r="Z42">
        <v>1.9417275325395167E-6</v>
      </c>
      <c r="AA42">
        <v>3.1862946343608201E-6</v>
      </c>
      <c r="AB42">
        <f t="shared" si="1"/>
        <v>1.3252514012092667</v>
      </c>
      <c r="AC42">
        <f t="shared" si="2"/>
        <v>1.2340709556809464</v>
      </c>
      <c r="AD42">
        <f t="shared" si="25"/>
        <v>1.5110163111068031</v>
      </c>
      <c r="AG42">
        <f t="shared" si="24"/>
        <v>1.2521733413944511</v>
      </c>
      <c r="AJ42">
        <f t="shared" si="9"/>
        <v>2.6547794085057408</v>
      </c>
      <c r="AO42">
        <f t="shared" si="18"/>
        <v>1.347214167334887</v>
      </c>
      <c r="AP42">
        <f t="shared" si="21"/>
        <v>1.4432521080697165</v>
      </c>
      <c r="AQ42">
        <f t="shared" si="19"/>
        <v>1.4716332098070257</v>
      </c>
      <c r="AV42">
        <v>1.5299238628886047</v>
      </c>
      <c r="BA42">
        <f t="shared" si="14"/>
        <v>1.5299238628886047</v>
      </c>
      <c r="BB42">
        <f t="shared" si="15"/>
        <v>0.46545142935998607</v>
      </c>
      <c r="BC42">
        <f t="shared" si="16"/>
        <v>0.12909299959964882</v>
      </c>
      <c r="BD42">
        <v>0.38942460523864891</v>
      </c>
      <c r="BE42">
        <v>0.10800695247040548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A83"/>
  <sheetViews>
    <sheetView topLeftCell="P1" workbookViewId="0">
      <selection activeCell="BA1" sqref="BA1:BA1048576"/>
    </sheetView>
  </sheetViews>
  <sheetFormatPr defaultRowHeight="15" x14ac:dyDescent="0.25"/>
  <cols>
    <col min="2" max="2" width="13.140625" customWidth="1"/>
    <col min="28" max="28" width="12" bestFit="1" customWidth="1"/>
    <col min="35" max="35" width="11" bestFit="1" customWidth="1"/>
    <col min="36" max="36" width="12" bestFit="1" customWidth="1"/>
    <col min="38" max="38" width="12" bestFit="1" customWidth="1"/>
    <col min="40" max="40" width="12" bestFit="1" customWidth="1"/>
  </cols>
  <sheetData>
    <row r="1" spans="2:53" x14ac:dyDescent="0.25"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</v>
      </c>
      <c r="J1" t="s">
        <v>9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t="s">
        <v>30</v>
      </c>
      <c r="Q1" t="s">
        <v>32</v>
      </c>
      <c r="R1" t="s">
        <v>33</v>
      </c>
      <c r="S1">
        <v>20220127</v>
      </c>
      <c r="AB1">
        <f t="shared" ref="AB1:AN1" si="0">AVERAGEA(B2:B9)</f>
        <v>5.9887588577112183E-7</v>
      </c>
      <c r="AC1">
        <f t="shared" si="0"/>
        <v>8.0507197708357126E-7</v>
      </c>
      <c r="AD1">
        <f t="shared" si="0"/>
        <v>6.0048596850492686E-7</v>
      </c>
      <c r="AE1">
        <f t="shared" si="0"/>
        <v>7.9069863545555563E-7</v>
      </c>
      <c r="AF1">
        <f t="shared" si="0"/>
        <v>5.9887588577112183E-7</v>
      </c>
      <c r="AG1">
        <f t="shared" si="0"/>
        <v>2.2974811872700229E-4</v>
      </c>
      <c r="AH1">
        <f t="shared" si="0"/>
        <v>5.3907115216134116E-7</v>
      </c>
      <c r="AI1">
        <f t="shared" si="0"/>
        <v>3.5707976167032029E-5</v>
      </c>
      <c r="AJ1">
        <f t="shared" si="0"/>
        <v>9.5734364549571183E-5</v>
      </c>
      <c r="AK1">
        <f t="shared" si="0"/>
        <v>1.022160549837281E-4</v>
      </c>
      <c r="AL1">
        <f t="shared" si="0"/>
        <v>1.0944766017928487E-6</v>
      </c>
      <c r="AM1">
        <f t="shared" si="0"/>
        <v>1.58562481374247E-4</v>
      </c>
      <c r="AN1">
        <f t="shared" si="0"/>
        <v>5.9072284784633666E-5</v>
      </c>
    </row>
    <row r="2" spans="2:53" x14ac:dyDescent="0.25">
      <c r="B2">
        <v>6.0029196902178228E-7</v>
      </c>
      <c r="C2">
        <v>8.39731001178734E-7</v>
      </c>
      <c r="D2">
        <v>6.8011240728083067E-7</v>
      </c>
      <c r="E2">
        <v>8.203296602005139E-7</v>
      </c>
      <c r="F2">
        <v>6.0029196902178228E-7</v>
      </c>
      <c r="G2">
        <v>2.2679471294395626E-4</v>
      </c>
      <c r="H2">
        <v>5.0089147407561541E-7</v>
      </c>
      <c r="I2">
        <v>3.4797463740687817E-5</v>
      </c>
      <c r="J2">
        <v>1.0000158363254741E-4</v>
      </c>
      <c r="K2">
        <v>9.1835216153413057E-5</v>
      </c>
      <c r="L2" s="2">
        <v>1.0460735211381699E-6</v>
      </c>
      <c r="M2">
        <v>1.437055179849267E-4</v>
      </c>
      <c r="N2">
        <v>5.5040181905496866E-5</v>
      </c>
      <c r="O2">
        <v>1.2114774290239438E-4</v>
      </c>
      <c r="P2">
        <v>2.0209477042953949E-6</v>
      </c>
      <c r="Q2">
        <v>8.6955333244986832E-7</v>
      </c>
      <c r="R2">
        <v>1.345466444035992E-6</v>
      </c>
      <c r="S2">
        <v>3.1125018722377717E-6</v>
      </c>
      <c r="AB2">
        <f t="shared" ref="AB2:AB9" si="1">B2/5.98875885771122E-07</f>
        <v>1.0023645688268727</v>
      </c>
      <c r="AC2">
        <f t="shared" ref="AC2:AC9" si="2">C2/8.05071977083571E-07</f>
        <v>1.0430508390327007</v>
      </c>
      <c r="AD2">
        <f t="shared" ref="AD2:AD9" si="3">D2/6.00485968504927E-07</f>
        <v>1.1326033295568176</v>
      </c>
      <c r="AE2">
        <f t="shared" ref="AE2:AE9" si="4">E2/7.90698635455556E-07</f>
        <v>1.037474485747514</v>
      </c>
      <c r="AF2">
        <f t="shared" ref="AF2:AF9" si="5">F2/5.98875885771122E-07</f>
        <v>1.0023645688268727</v>
      </c>
      <c r="AG2">
        <f t="shared" ref="AG2:AG9" si="6">G2/0.000229748118727002</f>
        <v>0.98714502734816678</v>
      </c>
      <c r="AH2">
        <f t="shared" ref="AH2:AH9" si="7">H2/5.39071152161341E-07</f>
        <v>0.9291750672751663</v>
      </c>
      <c r="AI2">
        <f t="shared" ref="AI2:AI9" si="8">I2/0.000035707976167032</f>
        <v>0.97450114724830494</v>
      </c>
      <c r="AJ2">
        <f t="shared" ref="AJ2:AJ9" si="9">J2/0.0000957343645495712</f>
        <v>1.0445735353553911</v>
      </c>
      <c r="AK2">
        <f t="shared" ref="AK2:AK9" si="10">K2/0.000102216054983728</f>
        <v>0.89844218863692704</v>
      </c>
      <c r="AL2">
        <f t="shared" ref="AL2:AL9" si="11">L2/1.15345710582915E-06</f>
        <v>0.90690283656990567</v>
      </c>
      <c r="AM2">
        <f t="shared" ref="AM2:AM9" si="12">M2/0.000158562481374247</f>
        <v>0.90630215129987679</v>
      </c>
      <c r="AN2">
        <f t="shared" ref="AN2:AN9" si="13">N2/0.0000590722847846337</f>
        <v>0.93174289950292066</v>
      </c>
      <c r="BA2">
        <f>AVERAGEA(AB2:AN2)</f>
        <v>0.98435712655595675</v>
      </c>
    </row>
    <row r="3" spans="2:53" x14ac:dyDescent="0.25">
      <c r="B3">
        <v>5.8836667449213564E-7</v>
      </c>
      <c r="C3">
        <v>8.8384513219352812E-7</v>
      </c>
      <c r="D3">
        <v>5.7291862276542815E-7</v>
      </c>
      <c r="E3">
        <v>8.2663609646260738E-7</v>
      </c>
      <c r="F3">
        <v>5.8836667449213564E-7</v>
      </c>
      <c r="G3">
        <v>2.239794994238764E-4</v>
      </c>
      <c r="H3">
        <v>4.9742084229364991E-7</v>
      </c>
      <c r="I3">
        <v>3.4084529033862054E-5</v>
      </c>
      <c r="J3">
        <v>9.6230854978784919E-5</v>
      </c>
      <c r="K3">
        <v>1.0425136133562773E-4</v>
      </c>
      <c r="L3">
        <v>1.1094671208411455E-6</v>
      </c>
      <c r="M3">
        <v>1.6266043530777097E-4</v>
      </c>
      <c r="N3">
        <v>6.2173858168534935E-5</v>
      </c>
      <c r="O3">
        <v>1.2524581688921899E-4</v>
      </c>
      <c r="P3">
        <v>1.9609033188316971E-6</v>
      </c>
      <c r="Q3">
        <v>8.515198715031147E-7</v>
      </c>
      <c r="R3">
        <v>1.3714015949517488E-6</v>
      </c>
      <c r="S3">
        <v>3.1857416615821421E-6</v>
      </c>
      <c r="AB3">
        <f t="shared" si="1"/>
        <v>0.98245177084488122</v>
      </c>
      <c r="AC3">
        <f t="shared" si="2"/>
        <v>1.0978461024010775</v>
      </c>
      <c r="AD3">
        <f t="shared" si="3"/>
        <v>0.95409160715589203</v>
      </c>
      <c r="AE3">
        <f t="shared" si="4"/>
        <v>1.0454502630908757</v>
      </c>
      <c r="AF3">
        <f t="shared" si="5"/>
        <v>0.98245177084488122</v>
      </c>
      <c r="AG3">
        <f t="shared" si="6"/>
        <v>0.97489154934069278</v>
      </c>
      <c r="AH3">
        <f t="shared" si="7"/>
        <v>0.92273689715968077</v>
      </c>
      <c r="AI3">
        <f t="shared" si="8"/>
        <v>0.95453544817057367</v>
      </c>
      <c r="AJ3">
        <f t="shared" si="9"/>
        <v>1.0051861254999677</v>
      </c>
      <c r="AK3">
        <f t="shared" si="10"/>
        <v>1.0199118069291926</v>
      </c>
      <c r="AL3">
        <f t="shared" si="11"/>
        <v>0.96186248732987545</v>
      </c>
      <c r="AM3">
        <f t="shared" si="12"/>
        <v>1.0258444109729323</v>
      </c>
      <c r="AN3">
        <f t="shared" si="13"/>
        <v>1.0525047134237144</v>
      </c>
      <c r="BA3">
        <f t="shared" ref="BA3:BA41" si="14">AVERAGEA(AB3:AN3)</f>
        <v>0.99844345793571054</v>
      </c>
    </row>
    <row r="4" spans="2:53" x14ac:dyDescent="0.25">
      <c r="B4">
        <v>5.8736623032018542E-7</v>
      </c>
      <c r="C4">
        <v>7.5892603490501642E-7</v>
      </c>
      <c r="D4">
        <v>5.426309144240804E-7</v>
      </c>
      <c r="E4">
        <v>8.1557209341553971E-7</v>
      </c>
      <c r="F4">
        <v>5.8736623032018542E-7</v>
      </c>
      <c r="G4">
        <v>2.2865286155138165E-4</v>
      </c>
      <c r="H4">
        <v>6.1119862948544323E-7</v>
      </c>
      <c r="I4">
        <v>3.3647211239440367E-5</v>
      </c>
      <c r="J4">
        <v>9.6678260888438672E-5</v>
      </c>
      <c r="K4">
        <v>8.9992347056977451E-5</v>
      </c>
      <c r="L4">
        <v>9.5231189334299415E-7</v>
      </c>
      <c r="M4">
        <v>1.722903543850407E-4</v>
      </c>
      <c r="N4">
        <v>4.5338492782320827E-5</v>
      </c>
      <c r="O4">
        <v>1.2698948557954282E-4</v>
      </c>
      <c r="P4">
        <v>2.0110082914470695E-6</v>
      </c>
      <c r="Q4">
        <v>7.5013667810708284E-7</v>
      </c>
      <c r="R4">
        <v>1.2981690815649927E-6</v>
      </c>
      <c r="S4">
        <v>3.1035742722451687E-6</v>
      </c>
      <c r="AB4">
        <f t="shared" si="1"/>
        <v>0.98078123410142548</v>
      </c>
      <c r="AC4">
        <f t="shared" si="2"/>
        <v>0.94268097326437628</v>
      </c>
      <c r="AD4">
        <f t="shared" si="3"/>
        <v>0.90365294592163004</v>
      </c>
      <c r="AE4">
        <f t="shared" si="4"/>
        <v>1.0314575703620041</v>
      </c>
      <c r="AF4">
        <f t="shared" si="5"/>
        <v>0.98078123410142548</v>
      </c>
      <c r="AG4">
        <f t="shared" si="6"/>
        <v>0.9952327915384509</v>
      </c>
      <c r="AH4">
        <f t="shared" si="7"/>
        <v>1.1337995495305506</v>
      </c>
      <c r="AI4">
        <f t="shared" si="8"/>
        <v>0.94228838627112466</v>
      </c>
      <c r="AJ4">
        <f t="shared" si="9"/>
        <v>1.0098595352181894</v>
      </c>
      <c r="AK4">
        <f t="shared" si="10"/>
        <v>0.88041303365996204</v>
      </c>
      <c r="AL4">
        <f t="shared" si="11"/>
        <v>0.82561535104370898</v>
      </c>
      <c r="AM4">
        <f t="shared" si="12"/>
        <v>1.0865770571437545</v>
      </c>
      <c r="AN4">
        <f t="shared" si="13"/>
        <v>0.76750870476089317</v>
      </c>
      <c r="BA4">
        <f t="shared" si="14"/>
        <v>0.96004987437826905</v>
      </c>
    </row>
    <row r="5" spans="2:53" x14ac:dyDescent="0.25">
      <c r="B5">
        <v>5.7598663261160254E-7</v>
      </c>
      <c r="C5">
        <v>7.4179934017593041E-7</v>
      </c>
      <c r="D5">
        <v>5.3126768762012944E-7</v>
      </c>
      <c r="E5">
        <v>8.0079189501702785E-7</v>
      </c>
      <c r="F5">
        <v>5.7598663261160254E-7</v>
      </c>
      <c r="G5">
        <v>2.2585023543797433E-4</v>
      </c>
      <c r="H5">
        <v>5.2060931921005249E-7</v>
      </c>
      <c r="I5">
        <v>3.6758399801328778E-5</v>
      </c>
      <c r="J5">
        <v>9.8020973382517695E-5</v>
      </c>
      <c r="K5">
        <v>1.0618250962579623E-4</v>
      </c>
      <c r="L5">
        <v>1.1301417544018477E-6</v>
      </c>
      <c r="M5">
        <v>1.4530245971400291E-4</v>
      </c>
      <c r="N5">
        <v>6.408276385627687E-5</v>
      </c>
      <c r="O5">
        <v>1.2564955977723002E-4</v>
      </c>
      <c r="P5">
        <v>1.7973429748963099E-6</v>
      </c>
      <c r="Q5">
        <v>8.0442987382411957E-7</v>
      </c>
      <c r="R5">
        <v>1.3765529729425907E-6</v>
      </c>
      <c r="S5">
        <v>3.0510127544403076E-6</v>
      </c>
      <c r="AB5">
        <f t="shared" si="1"/>
        <v>0.96177963797950061</v>
      </c>
      <c r="AC5">
        <f t="shared" si="2"/>
        <v>0.92140747820232161</v>
      </c>
      <c r="AD5">
        <f t="shared" si="3"/>
        <v>0.88472956152974691</v>
      </c>
      <c r="AE5">
        <f t="shared" si="4"/>
        <v>1.0127649892245694</v>
      </c>
      <c r="AF5">
        <f t="shared" si="5"/>
        <v>0.96177963797950061</v>
      </c>
      <c r="AG5">
        <f t="shared" si="6"/>
        <v>0.98303410138622582</v>
      </c>
      <c r="AH5">
        <f t="shared" si="7"/>
        <v>0.96575251174679266</v>
      </c>
      <c r="AI5">
        <f t="shared" si="8"/>
        <v>1.0294170587933404</v>
      </c>
      <c r="AJ5">
        <f t="shared" si="9"/>
        <v>1.0238849324764934</v>
      </c>
      <c r="AK5">
        <f t="shared" si="10"/>
        <v>1.038804614820046</v>
      </c>
      <c r="AL5">
        <f t="shared" si="11"/>
        <v>0.97978654662624642</v>
      </c>
      <c r="AM5">
        <f t="shared" si="12"/>
        <v>0.91637352326148869</v>
      </c>
      <c r="AN5">
        <f t="shared" si="13"/>
        <v>1.0848194561952431</v>
      </c>
      <c r="BA5">
        <f t="shared" si="14"/>
        <v>0.9818718500170398</v>
      </c>
    </row>
    <row r="6" spans="2:53" x14ac:dyDescent="0.25">
      <c r="B6">
        <v>6.1527316574938595E-7</v>
      </c>
      <c r="C6">
        <v>7.4506260716589168E-7</v>
      </c>
      <c r="D6">
        <v>6.2011110912862932E-7</v>
      </c>
      <c r="E6">
        <v>7.4779404712899122E-7</v>
      </c>
      <c r="F6">
        <v>6.1527316574938595E-7</v>
      </c>
      <c r="G6">
        <v>2.3355364101007581E-4</v>
      </c>
      <c r="H6">
        <v>5.3281837608665228E-7</v>
      </c>
      <c r="I6">
        <v>3.7290948966983706E-5</v>
      </c>
      <c r="J6">
        <v>9.7211996035184711E-5</v>
      </c>
      <c r="K6">
        <v>1.108803553506732E-4</v>
      </c>
      <c r="L6">
        <v>1.1993197404081002E-6</v>
      </c>
      <c r="M6">
        <v>1.6004977806005627E-4</v>
      </c>
      <c r="N6">
        <v>7.2778973844833672E-5</v>
      </c>
      <c r="O6">
        <v>1.2749384040944278E-4</v>
      </c>
      <c r="P6">
        <v>1.6077578948170412E-6</v>
      </c>
      <c r="Q6">
        <v>8.6967338575050235E-7</v>
      </c>
      <c r="R6">
        <v>1.1774027370847762E-6</v>
      </c>
      <c r="S6">
        <v>3.0886512831784785E-6</v>
      </c>
      <c r="AB6">
        <f t="shared" si="1"/>
        <v>1.027380097225238</v>
      </c>
      <c r="AC6">
        <f t="shared" si="2"/>
        <v>0.92546086359251079</v>
      </c>
      <c r="AD6">
        <f t="shared" si="3"/>
        <v>1.0326820969232045</v>
      </c>
      <c r="AE6">
        <f t="shared" si="4"/>
        <v>0.94573838071461258</v>
      </c>
      <c r="AF6">
        <f t="shared" si="5"/>
        <v>1.027380097225238</v>
      </c>
      <c r="AG6">
        <f t="shared" si="6"/>
        <v>1.0165638887672275</v>
      </c>
      <c r="AH6">
        <f t="shared" si="7"/>
        <v>0.98840083345284024</v>
      </c>
      <c r="AI6">
        <f t="shared" si="8"/>
        <v>1.0443310702501591</v>
      </c>
      <c r="AJ6">
        <f t="shared" si="9"/>
        <v>1.0154347030198168</v>
      </c>
      <c r="AK6">
        <f t="shared" si="10"/>
        <v>1.0847645741006584</v>
      </c>
      <c r="AL6">
        <f t="shared" si="11"/>
        <v>1.0397610230559744</v>
      </c>
      <c r="AM6">
        <f t="shared" si="12"/>
        <v>1.009379877717093</v>
      </c>
      <c r="AN6">
        <f t="shared" si="13"/>
        <v>1.2320324854569609</v>
      </c>
      <c r="BA6">
        <f t="shared" si="14"/>
        <v>1.029946922423195</v>
      </c>
    </row>
    <row r="7" spans="2:53" x14ac:dyDescent="0.25">
      <c r="B7">
        <v>5.7285433285869658E-7</v>
      </c>
      <c r="C7">
        <v>8.799888746580109E-7</v>
      </c>
      <c r="D7">
        <v>6.4944219957396854E-7</v>
      </c>
      <c r="E7">
        <v>7.3797355071292259E-7</v>
      </c>
      <c r="F7">
        <v>5.7285433285869658E-7</v>
      </c>
      <c r="G7">
        <v>2.25205541937612E-4</v>
      </c>
      <c r="H7">
        <v>5.4761039791628718E-7</v>
      </c>
      <c r="I7">
        <v>3.3878568501677364E-5</v>
      </c>
      <c r="J7">
        <v>9.934620902640745E-5</v>
      </c>
      <c r="K7">
        <v>8.8848435552790761E-5</v>
      </c>
      <c r="L7">
        <v>1.2122800399083644E-6</v>
      </c>
      <c r="M7">
        <v>1.6894121654331684E-4</v>
      </c>
      <c r="N7">
        <v>6.7224791564512998E-5</v>
      </c>
      <c r="O7">
        <v>1.3073088484816253E-4</v>
      </c>
      <c r="P7">
        <v>1.5146169971558265E-6</v>
      </c>
      <c r="Q7">
        <v>8.5715328168589622E-7</v>
      </c>
      <c r="R7">
        <v>1.3604367268271744E-6</v>
      </c>
      <c r="S7">
        <v>3.1280869734473526E-6</v>
      </c>
      <c r="AB7">
        <f t="shared" si="1"/>
        <v>0.95654933930271757</v>
      </c>
      <c r="AC7">
        <f t="shared" si="2"/>
        <v>1.0930561486512442</v>
      </c>
      <c r="AD7">
        <f t="shared" si="3"/>
        <v>1.0815276853028413</v>
      </c>
      <c r="AE7">
        <f t="shared" si="4"/>
        <v>0.93331835622524362</v>
      </c>
      <c r="AF7">
        <f t="shared" si="5"/>
        <v>0.95654933930271757</v>
      </c>
      <c r="AG7">
        <f t="shared" si="6"/>
        <v>0.98022801311906405</v>
      </c>
      <c r="AH7">
        <f t="shared" si="7"/>
        <v>1.0158406654125511</v>
      </c>
      <c r="AI7">
        <f t="shared" si="8"/>
        <v>0.94876753426749316</v>
      </c>
      <c r="AJ7">
        <f t="shared" si="9"/>
        <v>1.0377277740739173</v>
      </c>
      <c r="AK7">
        <f t="shared" si="10"/>
        <v>0.86922191985334141</v>
      </c>
      <c r="AL7">
        <f t="shared" si="11"/>
        <v>1.0509970711367982</v>
      </c>
      <c r="AM7">
        <f t="shared" si="12"/>
        <v>1.0654551762757385</v>
      </c>
      <c r="AN7">
        <f t="shared" si="13"/>
        <v>1.1380089971058642</v>
      </c>
      <c r="BA7">
        <f t="shared" si="14"/>
        <v>1.0097883092330411</v>
      </c>
    </row>
    <row r="8" spans="2:53" x14ac:dyDescent="0.25">
      <c r="B8">
        <v>6.281588866841048E-7</v>
      </c>
      <c r="C8">
        <v>8.2729911810019985E-7</v>
      </c>
      <c r="D8">
        <v>6.3751497236808063E-7</v>
      </c>
      <c r="E8">
        <v>7.6350988820195198E-7</v>
      </c>
      <c r="F8">
        <v>6.281588866841048E-7</v>
      </c>
      <c r="G8">
        <v>2.3727952793706208E-4</v>
      </c>
      <c r="H8">
        <v>5.6779390433803201E-7</v>
      </c>
      <c r="I8">
        <v>3.7317669921321794E-5</v>
      </c>
      <c r="J8">
        <v>9.0546782303135842E-5</v>
      </c>
      <c r="K8">
        <v>1.1277425801381469E-4</v>
      </c>
      <c r="L8">
        <v>9.4365168479271233E-7</v>
      </c>
      <c r="M8">
        <v>1.456425670767203E-4</v>
      </c>
      <c r="N8">
        <v>4.2564883187878877E-5</v>
      </c>
      <c r="O8">
        <v>1.261133438674733E-4</v>
      </c>
      <c r="P8">
        <v>1.5163261650741333E-6</v>
      </c>
      <c r="Q8">
        <v>7.7573713497258723E-7</v>
      </c>
      <c r="R8">
        <v>1.2095752026652917E-6</v>
      </c>
      <c r="S8">
        <v>3.1663585104979575E-6</v>
      </c>
      <c r="AB8">
        <f t="shared" si="1"/>
        <v>1.0488966104809472</v>
      </c>
      <c r="AC8">
        <f t="shared" si="2"/>
        <v>1.0276088867198534</v>
      </c>
      <c r="AD8">
        <f t="shared" si="3"/>
        <v>1.0616650609761082</v>
      </c>
      <c r="AE8">
        <f t="shared" si="4"/>
        <v>0.96561427320797211</v>
      </c>
      <c r="AF8">
        <f t="shared" si="5"/>
        <v>1.0488966104809472</v>
      </c>
      <c r="AG8">
        <f t="shared" si="6"/>
        <v>1.0327811572594825</v>
      </c>
      <c r="AH8">
        <f t="shared" si="7"/>
        <v>1.0532819314510351</v>
      </c>
      <c r="AI8">
        <f t="shared" si="8"/>
        <v>1.0450793891751269</v>
      </c>
      <c r="AJ8">
        <f t="shared" si="9"/>
        <v>0.94581274685591898</v>
      </c>
      <c r="AK8">
        <f t="shared" si="10"/>
        <v>1.1032930006129416</v>
      </c>
      <c r="AL8">
        <f t="shared" si="11"/>
        <v>0.81810730544191212</v>
      </c>
      <c r="AM8">
        <f t="shared" si="12"/>
        <v>0.91851846549353322</v>
      </c>
      <c r="AN8">
        <f t="shared" si="13"/>
        <v>0.72055589762715855</v>
      </c>
      <c r="BA8">
        <f t="shared" si="14"/>
        <v>0.98385471813714931</v>
      </c>
    </row>
    <row r="9" spans="2:53" x14ac:dyDescent="0.25">
      <c r="B9">
        <v>6.2270919443108141E-7</v>
      </c>
      <c r="C9">
        <v>7.6392370829125866E-7</v>
      </c>
      <c r="D9">
        <v>5.6988983487826772E-7</v>
      </c>
      <c r="E9">
        <v>8.1298185250489041E-7</v>
      </c>
      <c r="F9">
        <v>6.2270919443108141E-7</v>
      </c>
      <c r="G9">
        <v>2.3666892957407981E-4</v>
      </c>
      <c r="H9">
        <v>5.3422627388499677E-7</v>
      </c>
      <c r="I9">
        <v>3.7889018130954355E-5</v>
      </c>
      <c r="J9">
        <v>8.7838256149552763E-5</v>
      </c>
      <c r="K9">
        <v>1.1296395678073168E-4</v>
      </c>
      <c r="L9">
        <v>1.1625670595094562E-6</v>
      </c>
      <c r="M9">
        <v>1.6990752192214131E-4</v>
      </c>
      <c r="N9">
        <v>6.3374332967214286E-5</v>
      </c>
      <c r="O9">
        <v>1.2779780081473291E-4</v>
      </c>
      <c r="P9">
        <v>1.5536018054262968E-6</v>
      </c>
      <c r="Q9">
        <v>8.398856152780354E-7</v>
      </c>
      <c r="R9">
        <v>1.1688025551848114E-6</v>
      </c>
      <c r="S9">
        <v>3.1862946343608201E-6</v>
      </c>
      <c r="AB9">
        <f t="shared" si="1"/>
        <v>1.0397967412384141</v>
      </c>
      <c r="AC9">
        <f t="shared" si="2"/>
        <v>0.94888870813591741</v>
      </c>
      <c r="AD9">
        <f t="shared" si="3"/>
        <v>0.94904771263375787</v>
      </c>
      <c r="AE9">
        <f t="shared" si="4"/>
        <v>1.0281816814272053</v>
      </c>
      <c r="AF9">
        <f t="shared" si="5"/>
        <v>1.0397967412384141</v>
      </c>
      <c r="AG9">
        <f t="shared" si="6"/>
        <v>1.0301234712407001</v>
      </c>
      <c r="AH9">
        <f t="shared" si="7"/>
        <v>0.99101254397138627</v>
      </c>
      <c r="AI9">
        <f t="shared" si="8"/>
        <v>1.0610799658238832</v>
      </c>
      <c r="AJ9">
        <f t="shared" si="9"/>
        <v>0.91752064750030449</v>
      </c>
      <c r="AK9">
        <f t="shared" si="10"/>
        <v>1.1051488613869382</v>
      </c>
      <c r="AL9">
        <f t="shared" si="11"/>
        <v>1.0078979561825645</v>
      </c>
      <c r="AM9">
        <f t="shared" si="12"/>
        <v>1.0715493378355829</v>
      </c>
      <c r="AN9">
        <f t="shared" si="13"/>
        <v>1.0728268459272403</v>
      </c>
      <c r="BA9">
        <f t="shared" si="14"/>
        <v>1.0202208626571005</v>
      </c>
    </row>
    <row r="13" spans="2:53" x14ac:dyDescent="0.25">
      <c r="B13">
        <v>7.4955823947675526E-7</v>
      </c>
      <c r="C13">
        <v>7.6406740845413879E-7</v>
      </c>
      <c r="D13">
        <v>5.9412144537418499E-7</v>
      </c>
      <c r="E13">
        <v>8.2679389379336499E-7</v>
      </c>
      <c r="F13">
        <v>7.4955823947675526E-7</v>
      </c>
      <c r="G13">
        <v>2.4796693469397724E-4</v>
      </c>
      <c r="H13">
        <v>5.7620127336122096E-7</v>
      </c>
      <c r="J13">
        <v>7.4417985160835087E-5</v>
      </c>
      <c r="K13">
        <v>1.2355667422525585E-4</v>
      </c>
      <c r="N13">
        <v>6.2764585891272873E-5</v>
      </c>
      <c r="O13">
        <v>1.0659785039024428E-4</v>
      </c>
      <c r="P13">
        <v>1.4822380762780085E-6</v>
      </c>
      <c r="Q13">
        <v>8.6062937043607235E-7</v>
      </c>
      <c r="R13">
        <v>1.8525242921896279E-6</v>
      </c>
      <c r="AB13">
        <f t="shared" ref="AB13:AB42" si="15">B13/5.98875885771122E-07</f>
        <v>1.2516086509504589</v>
      </c>
      <c r="AC13">
        <f t="shared" ref="AC13:AC42" si="16">C13/8.05071977083571E-07</f>
        <v>0.9490672016954631</v>
      </c>
      <c r="AD13">
        <f t="shared" ref="AD13:AD42" si="17">D13/6.00485968504927E-07</f>
        <v>0.98940104604510881</v>
      </c>
      <c r="AE13">
        <f t="shared" ref="AE13:AE42" si="18">E13/7.90698635455556E-07</f>
        <v>1.0456498300607449</v>
      </c>
      <c r="AF13">
        <f t="shared" ref="AF13:AF42" si="19">F13/5.98875885771122E-07</f>
        <v>1.2516086509504589</v>
      </c>
      <c r="AG13">
        <f t="shared" ref="AG13:AG42" si="20">G13/0.000229748118727002</f>
        <v>1.079299086616782</v>
      </c>
      <c r="AH13">
        <f t="shared" ref="AH13:AH42" si="21">H13/5.39071152161341E-07</f>
        <v>1.0688779598964093</v>
      </c>
      <c r="AK13">
        <f>K13/0.000102216054983728</f>
        <v>1.2087795233823602</v>
      </c>
      <c r="AL13">
        <f>L21/1.15345710582915E-06</f>
        <v>0.93370849906504061</v>
      </c>
      <c r="AN13">
        <f>N13/0.0000590722847846337</f>
        <v>1.0625047959478899</v>
      </c>
      <c r="BA13">
        <f t="shared" si="14"/>
        <v>1.0840505244610716</v>
      </c>
    </row>
    <row r="14" spans="2:53" x14ac:dyDescent="0.25">
      <c r="B14">
        <v>7.0645910454913974E-7</v>
      </c>
      <c r="C14">
        <v>8.5916326497681439E-7</v>
      </c>
      <c r="D14">
        <v>5.8855221141129732E-7</v>
      </c>
      <c r="E14">
        <v>7.9681751685711788E-7</v>
      </c>
      <c r="F14">
        <v>7.0645910454913974E-7</v>
      </c>
      <c r="G14">
        <v>2.5673620984889567E-4</v>
      </c>
      <c r="H14">
        <v>5.5512646213173866E-7</v>
      </c>
      <c r="J14">
        <v>7.1670423494651914E-5</v>
      </c>
      <c r="M14">
        <v>1.5981585602276027E-4</v>
      </c>
      <c r="N14">
        <v>8.0534278822597116E-5</v>
      </c>
      <c r="O14">
        <v>1.0497431503608823E-4</v>
      </c>
      <c r="P14">
        <v>1.4762090358999558E-6</v>
      </c>
      <c r="Q14">
        <v>7.3151750257238746E-7</v>
      </c>
      <c r="R14">
        <v>1.235668605659157E-6</v>
      </c>
      <c r="AB14">
        <f t="shared" si="15"/>
        <v>1.1796419280423887</v>
      </c>
      <c r="AC14">
        <f t="shared" si="16"/>
        <v>1.0671881389899978</v>
      </c>
      <c r="AD14">
        <f t="shared" si="17"/>
        <v>0.98012650133467405</v>
      </c>
      <c r="AE14">
        <f t="shared" si="18"/>
        <v>1.0077385758962851</v>
      </c>
      <c r="AF14">
        <f t="shared" si="19"/>
        <v>1.1796419280423887</v>
      </c>
      <c r="AG14">
        <f t="shared" si="20"/>
        <v>1.1174681702354319</v>
      </c>
      <c r="AH14">
        <f t="shared" si="21"/>
        <v>1.0297832853901121</v>
      </c>
      <c r="AL14">
        <f>L22/1.15345710582915E-06</f>
        <v>1.0166281684177141</v>
      </c>
      <c r="AM14">
        <f>M14/0.000158562481374247</f>
        <v>1.0079046104579745</v>
      </c>
      <c r="AN14">
        <f>N14/0.0000590722847846337</f>
        <v>1.3633174866387809</v>
      </c>
      <c r="BA14">
        <f t="shared" si="14"/>
        <v>1.0949438793445747</v>
      </c>
    </row>
    <row r="15" spans="2:53" x14ac:dyDescent="0.25">
      <c r="B15">
        <v>7.1130853029899299E-7</v>
      </c>
      <c r="C15">
        <v>8.1947018770733848E-7</v>
      </c>
      <c r="D15">
        <v>6.2602219941254589E-7</v>
      </c>
      <c r="E15">
        <v>7.7792265074094757E-7</v>
      </c>
      <c r="F15">
        <v>7.1130853029899299E-7</v>
      </c>
      <c r="G15">
        <v>2.5722969439812005E-4</v>
      </c>
      <c r="H15">
        <v>5.7231227401643991E-7</v>
      </c>
      <c r="J15">
        <v>7.1168513386510313E-5</v>
      </c>
      <c r="K15">
        <v>1.2812523345928639E-4</v>
      </c>
      <c r="N15">
        <v>8.7632710346952081E-5</v>
      </c>
      <c r="O15">
        <v>1.1383853416191414E-4</v>
      </c>
      <c r="P15">
        <v>1.7297938939009327E-6</v>
      </c>
      <c r="Q15">
        <v>1.4406105037778616E-6</v>
      </c>
      <c r="R15">
        <v>1.1238553270231932E-6</v>
      </c>
      <c r="AB15">
        <f t="shared" si="15"/>
        <v>1.1877394752388484</v>
      </c>
      <c r="AC15">
        <f t="shared" si="16"/>
        <v>1.0178843768428334</v>
      </c>
      <c r="AD15">
        <f t="shared" si="17"/>
        <v>1.0425259410660308</v>
      </c>
      <c r="AE15">
        <f t="shared" si="18"/>
        <v>0.98384215661729635</v>
      </c>
      <c r="AF15">
        <f t="shared" si="19"/>
        <v>1.1877394752388484</v>
      </c>
      <c r="AG15">
        <f t="shared" si="20"/>
        <v>1.1196161075154352</v>
      </c>
      <c r="AH15">
        <f t="shared" si="21"/>
        <v>1.0616637000919502</v>
      </c>
      <c r="AJ15">
        <f>J13/0.0000957343645495712</f>
        <v>0.77733826835296427</v>
      </c>
      <c r="AK15">
        <f>K15/0.000102216054983728</f>
        <v>1.2534746472037384</v>
      </c>
      <c r="AN15">
        <f>N15/0.0000590722847846337</f>
        <v>1.4834826630871694</v>
      </c>
      <c r="BA15">
        <f t="shared" si="14"/>
        <v>1.1115306811255115</v>
      </c>
    </row>
    <row r="16" spans="2:53" x14ac:dyDescent="0.25">
      <c r="B16">
        <v>7.1906833909451962E-7</v>
      </c>
      <c r="C16">
        <v>8.3386839833110571E-7</v>
      </c>
      <c r="D16">
        <v>6.4327491600124631E-7</v>
      </c>
      <c r="E16">
        <v>8.6134832599782385E-7</v>
      </c>
      <c r="F16">
        <v>7.1906833909451962E-7</v>
      </c>
      <c r="G16">
        <v>2.5632389588281512E-4</v>
      </c>
      <c r="H16">
        <v>5.6764838518574834E-7</v>
      </c>
      <c r="J16">
        <v>7.0225592935457826E-5</v>
      </c>
      <c r="M16">
        <v>1.8930522492155433E-4</v>
      </c>
      <c r="N16">
        <v>8.3338003605604172E-5</v>
      </c>
      <c r="O16">
        <v>1.1655723938019946E-4</v>
      </c>
      <c r="P16">
        <v>1.8400936596663087E-6</v>
      </c>
      <c r="Q16">
        <v>1.0883231880143285E-6</v>
      </c>
      <c r="R16">
        <v>1.885055098682642E-6</v>
      </c>
      <c r="AB16">
        <f t="shared" si="15"/>
        <v>1.2006967656889973</v>
      </c>
      <c r="AC16">
        <f t="shared" si="16"/>
        <v>1.0357687536856663</v>
      </c>
      <c r="AD16">
        <f t="shared" si="17"/>
        <v>1.0712571979039811</v>
      </c>
      <c r="AE16">
        <f t="shared" si="18"/>
        <v>1.0893509706154527</v>
      </c>
      <c r="AF16">
        <f t="shared" si="19"/>
        <v>1.2006967656889973</v>
      </c>
      <c r="AG16">
        <f t="shared" si="20"/>
        <v>1.1156735354485829</v>
      </c>
      <c r="AH16">
        <f t="shared" si="21"/>
        <v>1.0530119872113921</v>
      </c>
      <c r="AJ16">
        <f>J14/0.0000957343645495712</f>
        <v>0.74863842082057186</v>
      </c>
      <c r="AM16">
        <f>M16/0.000158562481374247</f>
        <v>1.1938840971764739</v>
      </c>
      <c r="AN16">
        <f>N16/0.0000590722847846337</f>
        <v>1.4107800961049444</v>
      </c>
      <c r="BA16">
        <f t="shared" si="14"/>
        <v>1.1119758590345061</v>
      </c>
    </row>
    <row r="17" spans="2:53" x14ac:dyDescent="0.25">
      <c r="B17">
        <v>7.2925467975437641E-7</v>
      </c>
      <c r="C17">
        <v>8.406113920500502E-7</v>
      </c>
      <c r="D17">
        <v>5.6521201940995525E-7</v>
      </c>
      <c r="E17">
        <v>7.8908010436862241E-7</v>
      </c>
      <c r="F17">
        <v>7.2925467975437641E-7</v>
      </c>
      <c r="G17">
        <v>2.5755952810868621E-4</v>
      </c>
      <c r="H17">
        <v>6.1624450609087944E-7</v>
      </c>
      <c r="J17">
        <v>7.1443137130700052E-5</v>
      </c>
      <c r="K17">
        <v>1.2127971422160044E-4</v>
      </c>
      <c r="N17">
        <v>8.1969978054985404E-5</v>
      </c>
      <c r="O17">
        <v>1.2128303933423012E-4</v>
      </c>
      <c r="P17">
        <v>1.656415406614542E-6</v>
      </c>
      <c r="Q17">
        <v>8.8886190496850759E-7</v>
      </c>
      <c r="R17">
        <v>1.3699427654501051E-6</v>
      </c>
      <c r="AB17">
        <f t="shared" si="15"/>
        <v>1.2177058670769096</v>
      </c>
      <c r="AC17">
        <f t="shared" si="16"/>
        <v>1.0441443945114364</v>
      </c>
      <c r="AD17">
        <f t="shared" si="17"/>
        <v>0.94125766305115199</v>
      </c>
      <c r="AE17">
        <f t="shared" si="18"/>
        <v>0.9979530367015228</v>
      </c>
      <c r="AF17">
        <f t="shared" si="19"/>
        <v>1.2177058670769096</v>
      </c>
      <c r="AG17">
        <f t="shared" si="20"/>
        <v>1.121051739338641</v>
      </c>
      <c r="AH17">
        <f t="shared" si="21"/>
        <v>1.1431598660401716</v>
      </c>
      <c r="AJ17">
        <f>J15/0.0000957343645495712</f>
        <v>0.7433956836853427</v>
      </c>
      <c r="AK17">
        <f>K17/0.000102216054983728</f>
        <v>1.1865035707052793</v>
      </c>
      <c r="AN17">
        <f>N17/0.0000590722847846337</f>
        <v>1.3876215953696787</v>
      </c>
      <c r="BA17">
        <f t="shared" si="14"/>
        <v>1.1000499283557041</v>
      </c>
    </row>
    <row r="18" spans="2:53" x14ac:dyDescent="0.25">
      <c r="B18">
        <v>7.059497875161469E-7</v>
      </c>
      <c r="C18">
        <v>7.9793971963226795E-7</v>
      </c>
      <c r="D18">
        <v>5.6547810345364269E-7</v>
      </c>
      <c r="E18">
        <v>8.3700888353632763E-7</v>
      </c>
      <c r="F18">
        <v>7.059497875161469E-7</v>
      </c>
      <c r="G18">
        <v>2.515606174711138E-4</v>
      </c>
      <c r="H18">
        <v>6.2907201936468482E-7</v>
      </c>
      <c r="J18">
        <v>7.6931064540985972E-5</v>
      </c>
      <c r="M18">
        <v>1.9276121747680008E-4</v>
      </c>
      <c r="N18">
        <v>7.0735666668042541E-5</v>
      </c>
      <c r="O18">
        <v>1.1938310490222648E-4</v>
      </c>
      <c r="P18">
        <v>2.0165753085166216E-6</v>
      </c>
      <c r="Q18">
        <v>1.2414129741955549E-6</v>
      </c>
      <c r="R18">
        <v>1.2009404599666595E-6</v>
      </c>
      <c r="AB18">
        <f t="shared" si="15"/>
        <v>1.1787914729729931</v>
      </c>
      <c r="AC18">
        <f t="shared" si="16"/>
        <v>0.99114084497495469</v>
      </c>
      <c r="AD18">
        <f t="shared" si="17"/>
        <v>0.94170077755780723</v>
      </c>
      <c r="AE18">
        <f t="shared" si="18"/>
        <v>1.0585687719747869</v>
      </c>
      <c r="AF18">
        <f t="shared" si="19"/>
        <v>1.1787914729729931</v>
      </c>
      <c r="AG18">
        <f t="shared" si="20"/>
        <v>1.0949409242825203</v>
      </c>
      <c r="AH18">
        <f t="shared" si="21"/>
        <v>1.166955450764702</v>
      </c>
      <c r="AJ18">
        <f>J16/0.0000957343645495712</f>
        <v>0.73354634217157266</v>
      </c>
      <c r="AL18">
        <f>L23/1.15345710582915E-06</f>
        <v>1.1992782120411776</v>
      </c>
      <c r="AM18">
        <f>M18/0.000158562481374247</f>
        <v>1.2156798746220143</v>
      </c>
      <c r="BA18">
        <f t="shared" si="14"/>
        <v>1.0759394144335519</v>
      </c>
    </row>
    <row r="19" spans="2:53" x14ac:dyDescent="0.25">
      <c r="B19">
        <v>6.8907320383004844E-7</v>
      </c>
      <c r="C19">
        <v>8.2521364674903452E-7</v>
      </c>
      <c r="D19">
        <v>5.8633986554923467E-7</v>
      </c>
      <c r="E19">
        <v>8.5820965978200547E-7</v>
      </c>
      <c r="F19">
        <v>6.8907320383004844E-7</v>
      </c>
      <c r="G19">
        <v>2.4684076197445393E-4</v>
      </c>
      <c r="H19">
        <v>6.1052560340613127E-7</v>
      </c>
      <c r="J19">
        <v>7.7732896897941828E-5</v>
      </c>
      <c r="K19">
        <v>1.1932815687032416E-4</v>
      </c>
      <c r="N19">
        <v>7.8382072388194501E-5</v>
      </c>
      <c r="O19">
        <v>1.3852101983502507E-4</v>
      </c>
      <c r="P19">
        <v>2.0610459614545107E-6</v>
      </c>
      <c r="Q19">
        <v>1.2642631190828979E-6</v>
      </c>
      <c r="R19">
        <v>1.724365574773401E-6</v>
      </c>
      <c r="AB19">
        <f t="shared" si="15"/>
        <v>1.1506110367806626</v>
      </c>
      <c r="AC19">
        <f t="shared" si="16"/>
        <v>1.0250184706942951</v>
      </c>
      <c r="AD19">
        <f t="shared" si="17"/>
        <v>0.97644224228767096</v>
      </c>
      <c r="AE19">
        <f t="shared" si="18"/>
        <v>1.0853814858141919</v>
      </c>
      <c r="AF19">
        <f t="shared" si="19"/>
        <v>1.1506110367806626</v>
      </c>
      <c r="AG19">
        <f t="shared" si="20"/>
        <v>1.0743973153824264</v>
      </c>
      <c r="AH19">
        <f t="shared" si="21"/>
        <v>1.1325510574222017</v>
      </c>
      <c r="AJ19">
        <f>J17/0.0000957343645495712</f>
        <v>0.74626428521084343</v>
      </c>
      <c r="AK19">
        <f>K19/0.000102216054983728</f>
        <v>1.167411096909583</v>
      </c>
      <c r="AN19">
        <f t="shared" ref="AN19:AN25" si="22">N18/0.0000590722847846337</f>
        <v>1.1974425388476391</v>
      </c>
      <c r="BA19">
        <f t="shared" si="14"/>
        <v>1.0706130566130176</v>
      </c>
    </row>
    <row r="20" spans="2:53" x14ac:dyDescent="0.25">
      <c r="B20">
        <v>6.9118686951696873E-7</v>
      </c>
      <c r="C20">
        <v>8.4539169620256871E-7</v>
      </c>
      <c r="D20">
        <v>5.2830250751867425E-7</v>
      </c>
      <c r="E20">
        <v>7.0670694185537286E-7</v>
      </c>
      <c r="F20">
        <v>6.9118686951696873E-7</v>
      </c>
      <c r="G20">
        <v>2.4837162345647812E-4</v>
      </c>
      <c r="H20">
        <v>5.2479663281701505E-7</v>
      </c>
      <c r="J20">
        <v>7.6817152148578316E-5</v>
      </c>
      <c r="M20">
        <v>1.8047139747068286E-4</v>
      </c>
      <c r="N20">
        <v>7.1500428020954132E-5</v>
      </c>
      <c r="O20">
        <v>1.3777609274256974E-4</v>
      </c>
      <c r="P20">
        <v>1.7613822365092346E-6</v>
      </c>
      <c r="Q20">
        <v>7.6645665103569627E-7</v>
      </c>
      <c r="R20">
        <v>1.6812991816550493E-6</v>
      </c>
      <c r="AB20">
        <f t="shared" si="15"/>
        <v>1.1541404253186545</v>
      </c>
      <c r="AC20">
        <f t="shared" si="16"/>
        <v>1.0500821296315128</v>
      </c>
      <c r="AD20">
        <f t="shared" si="17"/>
        <v>0.87979159418833208</v>
      </c>
      <c r="AE20">
        <f t="shared" si="18"/>
        <v>0.89377534014360371</v>
      </c>
      <c r="AF20">
        <f t="shared" si="19"/>
        <v>1.1541404253186545</v>
      </c>
      <c r="AG20">
        <f t="shared" si="20"/>
        <v>1.0810605319976765</v>
      </c>
      <c r="AH20">
        <f t="shared" si="21"/>
        <v>0.97352015724251995</v>
      </c>
      <c r="AL20">
        <f>L24/1.15345710582915E-06</f>
        <v>1.1428314604615273</v>
      </c>
      <c r="AM20">
        <f>M20/0.000158562481374247</f>
        <v>1.1381721319353306</v>
      </c>
      <c r="AN20">
        <f t="shared" si="22"/>
        <v>1.326884048483322</v>
      </c>
      <c r="BA20">
        <f t="shared" si="14"/>
        <v>1.0794398244721135</v>
      </c>
    </row>
    <row r="21" spans="2:53" x14ac:dyDescent="0.25">
      <c r="B21">
        <v>6.6514621721580625E-7</v>
      </c>
      <c r="C21">
        <v>7.710177669650875E-7</v>
      </c>
      <c r="D21">
        <v>5.8229375099472236E-7</v>
      </c>
      <c r="E21">
        <v>8.9313016360392794E-7</v>
      </c>
      <c r="F21">
        <v>6.6514621721580625E-7</v>
      </c>
      <c r="G21">
        <v>2.4452729849144816E-4</v>
      </c>
      <c r="H21">
        <v>4.9968730309046805E-7</v>
      </c>
      <c r="K21">
        <v>1.1186238407390192E-4</v>
      </c>
      <c r="L21">
        <v>1.0769927030196413E-6</v>
      </c>
      <c r="N21">
        <v>6.6172382503282279E-5</v>
      </c>
      <c r="O21">
        <v>1.4539426774717867E-4</v>
      </c>
      <c r="P21">
        <v>1.5226669347612187E-6</v>
      </c>
      <c r="Q21">
        <v>8.8246088125742972E-7</v>
      </c>
      <c r="R21">
        <v>1.2097298167645931E-6</v>
      </c>
      <c r="AB21">
        <f t="shared" si="15"/>
        <v>1.1106578725562701</v>
      </c>
      <c r="AC21">
        <f t="shared" si="16"/>
        <v>0.95770041550589391</v>
      </c>
      <c r="AD21">
        <f t="shared" si="17"/>
        <v>0.96970417551054677</v>
      </c>
      <c r="AE21">
        <f t="shared" si="18"/>
        <v>1.1295455987341583</v>
      </c>
      <c r="AF21">
        <f t="shared" si="19"/>
        <v>1.1106578725562701</v>
      </c>
      <c r="AG21">
        <f t="shared" si="20"/>
        <v>1.0643277509575932</v>
      </c>
      <c r="AH21">
        <f t="shared" si="21"/>
        <v>0.92694127869212051</v>
      </c>
      <c r="AM21">
        <f>M22/0.000158562481374247</f>
        <v>1.1315069524665449</v>
      </c>
      <c r="AN21">
        <f t="shared" si="22"/>
        <v>1.2103887344400353</v>
      </c>
      <c r="BA21">
        <f t="shared" si="14"/>
        <v>1.0679367390466039</v>
      </c>
    </row>
    <row r="22" spans="2:53" x14ac:dyDescent="0.25">
      <c r="B22">
        <v>6.1219179769977927E-7</v>
      </c>
      <c r="C22">
        <v>7.9213714343495667E-7</v>
      </c>
      <c r="D22">
        <v>6.1814711216356955E-7</v>
      </c>
      <c r="E22">
        <v>8.7306602836179081E-7</v>
      </c>
      <c r="F22">
        <v>6.1219179769977927E-7</v>
      </c>
      <c r="G22">
        <v>2.3836392210796475E-4</v>
      </c>
      <c r="H22">
        <v>5.7854413171298802E-7</v>
      </c>
      <c r="L22">
        <v>1.172636984847486E-6</v>
      </c>
      <c r="M22">
        <v>1.7941455007530749E-4</v>
      </c>
      <c r="N22">
        <v>7.7716293162666261E-5</v>
      </c>
      <c r="O22">
        <v>1.1890118184965104E-4</v>
      </c>
      <c r="P22">
        <v>1.7558915033077938E-6</v>
      </c>
      <c r="Q22">
        <v>8.0871177488006651E-7</v>
      </c>
      <c r="R22">
        <v>1.4119432307779789E-6</v>
      </c>
      <c r="AB22">
        <f t="shared" si="15"/>
        <v>1.0222348440553946</v>
      </c>
      <c r="AC22">
        <f t="shared" si="16"/>
        <v>0.98393332022874314</v>
      </c>
      <c r="AD22">
        <f t="shared" si="17"/>
        <v>1.0294114177265703</v>
      </c>
      <c r="AE22">
        <f t="shared" si="18"/>
        <v>1.1041703997108574</v>
      </c>
      <c r="AF22">
        <f t="shared" si="19"/>
        <v>1.0222348440553946</v>
      </c>
      <c r="AG22">
        <f t="shared" si="20"/>
        <v>1.03750108348526</v>
      </c>
      <c r="AH22">
        <f t="shared" si="21"/>
        <v>1.0732240621546616</v>
      </c>
      <c r="AL22">
        <f>L25/1.15345710582915E-06</f>
        <v>0.84503597309498546</v>
      </c>
      <c r="AN22">
        <f t="shared" si="22"/>
        <v>1.1201933824725789</v>
      </c>
      <c r="BA22">
        <f t="shared" si="14"/>
        <v>1.0264377029982716</v>
      </c>
    </row>
    <row r="23" spans="2:53" x14ac:dyDescent="0.25">
      <c r="B23">
        <v>6.5578205976635218E-7</v>
      </c>
      <c r="C23">
        <v>8.7533499026903883E-7</v>
      </c>
      <c r="D23">
        <v>6.002105692459736E-7</v>
      </c>
      <c r="E23">
        <v>7.645371624676045E-7</v>
      </c>
      <c r="F23">
        <v>6.5578205976635218E-7</v>
      </c>
      <c r="G23">
        <v>2.4449624470435083E-4</v>
      </c>
      <c r="H23">
        <v>4.9288428272120655E-7</v>
      </c>
      <c r="K23">
        <v>1.1538239778019488E-4</v>
      </c>
      <c r="L23">
        <v>1.3833159755449742E-6</v>
      </c>
      <c r="N23">
        <v>6.4750747696962208E-5</v>
      </c>
      <c r="O23">
        <v>1.1648522195173427E-4</v>
      </c>
      <c r="P23">
        <v>1.8467853806214407E-6</v>
      </c>
      <c r="Q23">
        <v>7.0361056714318693E-7</v>
      </c>
      <c r="R23">
        <v>1.7238380678463727E-6</v>
      </c>
      <c r="S23">
        <v>2.8865615604445338E-6</v>
      </c>
      <c r="AB23">
        <f t="shared" si="15"/>
        <v>1.095021648637525</v>
      </c>
      <c r="AC23">
        <f t="shared" si="16"/>
        <v>1.0872754426753251</v>
      </c>
      <c r="AD23">
        <f t="shared" si="17"/>
        <v>0.99954137269911725</v>
      </c>
      <c r="AE23">
        <f t="shared" si="18"/>
        <v>0.96691347143544937</v>
      </c>
      <c r="AF23">
        <f t="shared" si="19"/>
        <v>1.095021648637525</v>
      </c>
      <c r="AG23">
        <f t="shared" si="20"/>
        <v>1.0641925864684589</v>
      </c>
      <c r="AH23">
        <f t="shared" si="21"/>
        <v>0.91432138548881037</v>
      </c>
      <c r="AJ23">
        <f>J18/0.0000957343645495712</f>
        <v>0.8035888147682968</v>
      </c>
      <c r="AM23">
        <f>M24/0.000158562481374247</f>
        <v>1.1018692691574179</v>
      </c>
      <c r="AN23">
        <f t="shared" si="22"/>
        <v>1.315613463166442</v>
      </c>
      <c r="BA23">
        <f t="shared" si="14"/>
        <v>1.0443359103134369</v>
      </c>
    </row>
    <row r="24" spans="2:53" x14ac:dyDescent="0.25">
      <c r="B24">
        <v>6.7478686105459929E-7</v>
      </c>
      <c r="C24">
        <v>8.8181423052446917E-7</v>
      </c>
      <c r="D24">
        <v>6.4868549998209346E-7</v>
      </c>
      <c r="E24">
        <v>8.5137298810877837E-7</v>
      </c>
      <c r="F24">
        <v>6.7478686105459929E-7</v>
      </c>
      <c r="G24">
        <v>2.3830788268242031E-4</v>
      </c>
      <c r="H24">
        <v>5.5240525398403406E-7</v>
      </c>
      <c r="L24">
        <v>1.3182070688344538E-6</v>
      </c>
      <c r="M24">
        <v>1.7471512546762824E-4</v>
      </c>
      <c r="N24">
        <v>5.9678539400920272E-5</v>
      </c>
      <c r="O24">
        <v>1.2585730291903019E-4</v>
      </c>
      <c r="P24">
        <v>1.9390731722523924E-6</v>
      </c>
      <c r="Q24">
        <v>6.6619759309105575E-7</v>
      </c>
      <c r="R24">
        <v>1.3341050362214446E-6</v>
      </c>
      <c r="S24">
        <v>3.0788214644417167E-6</v>
      </c>
      <c r="AB24">
        <f t="shared" si="15"/>
        <v>1.1267557720841157</v>
      </c>
      <c r="AC24">
        <f t="shared" si="16"/>
        <v>1.0953234687399036</v>
      </c>
      <c r="AD24">
        <f t="shared" si="17"/>
        <v>1.0802675399679569</v>
      </c>
      <c r="AE24">
        <f t="shared" si="18"/>
        <v>1.0767351174423936</v>
      </c>
      <c r="AF24">
        <f t="shared" si="19"/>
        <v>1.1267557720841157</v>
      </c>
      <c r="AG24">
        <f t="shared" si="20"/>
        <v>1.0372571666869206</v>
      </c>
      <c r="AH24">
        <f t="shared" si="21"/>
        <v>1.0247353281087879</v>
      </c>
      <c r="AJ24">
        <f>J19/0.0000957343645495712</f>
        <v>0.81196441072831038</v>
      </c>
      <c r="AN24">
        <f t="shared" si="22"/>
        <v>1.0961273621467513</v>
      </c>
      <c r="BA24">
        <f t="shared" si="14"/>
        <v>1.0528802153321395</v>
      </c>
    </row>
    <row r="25" spans="2:53" x14ac:dyDescent="0.25">
      <c r="B25">
        <v>6.6473148763179779E-7</v>
      </c>
      <c r="C25">
        <v>8.5225292423274368E-7</v>
      </c>
      <c r="D25">
        <v>6.4650731701476616E-7</v>
      </c>
      <c r="E25">
        <v>8.5653550740971696E-7</v>
      </c>
      <c r="F25">
        <v>6.6473148763179779E-7</v>
      </c>
      <c r="G25">
        <v>2.3324810899794102E-4</v>
      </c>
      <c r="H25">
        <v>5.4728297982364893E-7</v>
      </c>
      <c r="K25">
        <v>1.0515454778214917E-4</v>
      </c>
      <c r="L25">
        <v>9.7471274784766138E-7</v>
      </c>
      <c r="N25">
        <v>7.0953203248791397E-5</v>
      </c>
      <c r="O25">
        <v>1.3229042815510184E-4</v>
      </c>
      <c r="P25">
        <v>1.9331278053869028E-6</v>
      </c>
      <c r="Q25">
        <v>9.8258169600740075E-7</v>
      </c>
      <c r="R25">
        <v>1.270098437089473E-6</v>
      </c>
      <c r="S25">
        <v>3.008663043146953E-6</v>
      </c>
      <c r="AB25">
        <f t="shared" si="15"/>
        <v>1.1099653591426195</v>
      </c>
      <c r="AC25">
        <f t="shared" si="16"/>
        <v>1.0586046322467824</v>
      </c>
      <c r="AD25">
        <f t="shared" si="17"/>
        <v>1.076640172999249</v>
      </c>
      <c r="AE25">
        <f t="shared" si="18"/>
        <v>1.083264178034441</v>
      </c>
      <c r="AF25">
        <f t="shared" si="19"/>
        <v>1.1099653591426195</v>
      </c>
      <c r="AG25">
        <f t="shared" si="20"/>
        <v>1.0152340323408606</v>
      </c>
      <c r="AH25">
        <f t="shared" si="21"/>
        <v>1.0152332908733543</v>
      </c>
      <c r="AJ25">
        <f>J20/0.0000957343645495712</f>
        <v>0.80239893490704106</v>
      </c>
      <c r="AN25">
        <f t="shared" si="22"/>
        <v>1.0102629281819191</v>
      </c>
      <c r="BA25">
        <f t="shared" si="14"/>
        <v>1.0312854319854319</v>
      </c>
    </row>
    <row r="26" spans="2:53" x14ac:dyDescent="0.25">
      <c r="B26">
        <v>6.2165781855583191E-7</v>
      </c>
      <c r="C26">
        <v>8.5189549281494692E-7</v>
      </c>
      <c r="D26">
        <v>6.0804654822277371E-7</v>
      </c>
      <c r="E26">
        <v>7.5015350375906564E-7</v>
      </c>
      <c r="F26">
        <v>6.2165781855583191E-7</v>
      </c>
      <c r="G26">
        <v>2.3905138368718326E-4</v>
      </c>
      <c r="H26">
        <v>5.9855665313079953E-7</v>
      </c>
      <c r="L26" s="1">
        <v>1.1318552424199879E-6</v>
      </c>
      <c r="M26">
        <v>1.6881180636119097E-4</v>
      </c>
      <c r="O26">
        <v>1.2337208318058401E-4</v>
      </c>
      <c r="P26">
        <v>2.0356112599984044E-6</v>
      </c>
      <c r="Q26">
        <v>7.9907113104127347E-7</v>
      </c>
      <c r="R26">
        <v>9.9383760243654251E-7</v>
      </c>
      <c r="S26">
        <v>2.9559669201262295E-6</v>
      </c>
      <c r="AB26">
        <f t="shared" si="15"/>
        <v>1.0380411589880187</v>
      </c>
      <c r="AC26">
        <f t="shared" si="16"/>
        <v>1.0581606577600642</v>
      </c>
      <c r="AD26">
        <f t="shared" si="17"/>
        <v>1.012590768334972</v>
      </c>
      <c r="AE26">
        <f t="shared" si="18"/>
        <v>0.9487223957669656</v>
      </c>
      <c r="AF26">
        <f t="shared" si="19"/>
        <v>1.0380411589880187</v>
      </c>
      <c r="AG26">
        <f t="shared" si="20"/>
        <v>1.0404933237831464</v>
      </c>
      <c r="AH26">
        <f t="shared" si="21"/>
        <v>1.110348143711565</v>
      </c>
      <c r="AL26">
        <f>L26/1.15345710582915E-06</f>
        <v>0.98127207045672171</v>
      </c>
      <c r="AM26">
        <f>M26/0.000158562481374247</f>
        <v>1.0646390299780502</v>
      </c>
      <c r="BA26">
        <f t="shared" si="14"/>
        <v>1.0324787453075026</v>
      </c>
    </row>
    <row r="27" spans="2:53" x14ac:dyDescent="0.25">
      <c r="B27">
        <v>6.4228152041323483E-7</v>
      </c>
      <c r="C27">
        <v>8.5230567492544651E-7</v>
      </c>
      <c r="D27">
        <v>4.9451489303464768E-7</v>
      </c>
      <c r="E27">
        <v>7.9734331848158035E-7</v>
      </c>
      <c r="F27">
        <v>6.4228152041323483E-7</v>
      </c>
      <c r="G27">
        <v>2.3739690368529409E-4</v>
      </c>
      <c r="H27">
        <v>5.8324076235294342E-7</v>
      </c>
      <c r="K27">
        <v>9.9910459539387375E-5</v>
      </c>
      <c r="L27">
        <v>9.8545206128619611E-7</v>
      </c>
      <c r="N27">
        <v>5.6829801906133071E-5</v>
      </c>
      <c r="O27">
        <v>1.2250994041096419E-4</v>
      </c>
      <c r="P27">
        <v>1.9478757167235017E-6</v>
      </c>
      <c r="Q27">
        <v>9.326467989012599E-7</v>
      </c>
      <c r="R27">
        <v>1.3349272194318473E-6</v>
      </c>
      <c r="S27">
        <v>3.4342956496402621E-6</v>
      </c>
      <c r="AB27">
        <f t="shared" si="15"/>
        <v>1.0724785146194742</v>
      </c>
      <c r="AC27">
        <f t="shared" si="16"/>
        <v>1.0586701551990205</v>
      </c>
      <c r="AD27">
        <f t="shared" si="17"/>
        <v>0.82352447679314955</v>
      </c>
      <c r="AE27">
        <f t="shared" si="18"/>
        <v>1.0084035594954532</v>
      </c>
      <c r="AF27">
        <f t="shared" si="19"/>
        <v>1.0724785146194742</v>
      </c>
      <c r="AG27">
        <f t="shared" si="20"/>
        <v>1.0332920460923589</v>
      </c>
      <c r="AH27">
        <f t="shared" si="21"/>
        <v>1.0819365124891394</v>
      </c>
      <c r="AL27">
        <f>L27/1.15345710582915E-06</f>
        <v>0.85434651735732703</v>
      </c>
      <c r="AN27">
        <f>N25/0.0000590722847846337</f>
        <v>1.2011250878051063</v>
      </c>
      <c r="BA27">
        <f>AVERAGEA(AB27:AN27)</f>
        <v>1.0229172649411669</v>
      </c>
    </row>
    <row r="28" spans="2:53" x14ac:dyDescent="0.25">
      <c r="B28">
        <v>6.8626832216978073E-7</v>
      </c>
      <c r="C28">
        <v>8.9245077106170356E-7</v>
      </c>
      <c r="D28">
        <v>5.659491648657422E-7</v>
      </c>
      <c r="E28">
        <v>7.9714664025232196E-7</v>
      </c>
      <c r="F28">
        <v>6.8626832216978073E-7</v>
      </c>
      <c r="G28">
        <v>2.3212426458485425E-4</v>
      </c>
      <c r="H28">
        <v>5.2979157771915197E-7</v>
      </c>
      <c r="I28">
        <v>3.639947681222111E-5</v>
      </c>
      <c r="M28">
        <v>1.6321506700478494E-4</v>
      </c>
      <c r="N28">
        <v>5.451654942589812E-5</v>
      </c>
      <c r="O28">
        <v>1.308064820477739E-4</v>
      </c>
      <c r="P28">
        <v>1.8932896637124941E-6</v>
      </c>
      <c r="Q28">
        <v>1.0287294571753591E-6</v>
      </c>
      <c r="R28">
        <v>1.3791941455565393E-6</v>
      </c>
      <c r="S28">
        <v>3.1758827390149236E-6</v>
      </c>
      <c r="AB28">
        <f t="shared" si="15"/>
        <v>1.1459274592199198</v>
      </c>
      <c r="AC28">
        <f t="shared" si="16"/>
        <v>1.1085353812645029</v>
      </c>
      <c r="AD28">
        <f t="shared" si="17"/>
        <v>0.94248524453423366</v>
      </c>
      <c r="AE28">
        <f t="shared" si="18"/>
        <v>1.0081548196843049</v>
      </c>
      <c r="AF28">
        <f t="shared" si="19"/>
        <v>1.1459274592199198</v>
      </c>
      <c r="AG28">
        <f t="shared" si="20"/>
        <v>1.010342395276262</v>
      </c>
      <c r="AH28">
        <f t="shared" si="21"/>
        <v>0.98278599326826588</v>
      </c>
      <c r="AI28">
        <f t="shared" ref="AI28:AI42" si="23">I28/0.000035707976167032</f>
        <v>1.019365439305618</v>
      </c>
      <c r="AL28">
        <f>L34/1.15345710582915E-06</f>
        <v>0.90663001743755633</v>
      </c>
      <c r="AM28">
        <f>M28/0.000158562481374247</f>
        <v>1.0293422857047543</v>
      </c>
      <c r="AN28">
        <f>N27/0.0000590722847846337</f>
        <v>0.96203832496616148</v>
      </c>
      <c r="BA28">
        <f t="shared" si="14"/>
        <v>1.0237758927164999</v>
      </c>
    </row>
    <row r="29" spans="2:53" x14ac:dyDescent="0.25">
      <c r="B29">
        <v>6.6067514126189053E-7</v>
      </c>
      <c r="C29">
        <v>8.5487317846855149E-7</v>
      </c>
      <c r="D29">
        <v>6.1782327520631952E-7</v>
      </c>
      <c r="E29">
        <v>8.4949374468124006E-7</v>
      </c>
      <c r="F29">
        <v>6.6067514126189053E-7</v>
      </c>
      <c r="G29">
        <v>2.2639945382252336E-4</v>
      </c>
      <c r="H29">
        <v>4.688918124884367E-7</v>
      </c>
      <c r="I29">
        <v>3.5523673432180658E-5</v>
      </c>
      <c r="K29">
        <v>1.0996501077897847E-4</v>
      </c>
      <c r="N29">
        <v>5.2769821195397526E-5</v>
      </c>
      <c r="O29">
        <v>1.3540910731535405E-4</v>
      </c>
      <c r="P29">
        <v>1.7570655472809449E-6</v>
      </c>
      <c r="Q29">
        <v>9.901323210215196E-7</v>
      </c>
      <c r="R29">
        <v>1.4201941667124629E-6</v>
      </c>
      <c r="S29">
        <v>3.3021860872395337E-6</v>
      </c>
      <c r="AB29">
        <f t="shared" si="15"/>
        <v>1.10319209198279</v>
      </c>
      <c r="AC29">
        <f t="shared" si="16"/>
        <v>1.0618593154433082</v>
      </c>
      <c r="AD29">
        <f t="shared" si="17"/>
        <v>1.0288721262622647</v>
      </c>
      <c r="AE29">
        <f t="shared" si="18"/>
        <v>1.0743584301139077</v>
      </c>
      <c r="AF29">
        <f t="shared" si="19"/>
        <v>1.10319209198279</v>
      </c>
      <c r="AG29">
        <f t="shared" si="20"/>
        <v>0.98542462535478825</v>
      </c>
      <c r="AH29">
        <f t="shared" si="21"/>
        <v>0.86981432897767086</v>
      </c>
      <c r="AI29">
        <f t="shared" si="23"/>
        <v>0.99483861157548592</v>
      </c>
      <c r="AL29">
        <f>L36/1.15345710582915E-06</f>
        <v>0.86024761095991553</v>
      </c>
      <c r="AN29">
        <f>N28/0.0000590722847846337</f>
        <v>0.92287863292667749</v>
      </c>
      <c r="BA29">
        <f>AVERAGEA(AB29:AN29)</f>
        <v>1.0004677865579599</v>
      </c>
    </row>
    <row r="30" spans="2:53" x14ac:dyDescent="0.25">
      <c r="B30">
        <v>6.2336403061635792E-7</v>
      </c>
      <c r="C30">
        <v>8.4445946413325146E-7</v>
      </c>
      <c r="D30">
        <v>6.6224038164364174E-7</v>
      </c>
      <c r="E30">
        <v>7.5737625593319535E-7</v>
      </c>
      <c r="F30">
        <v>6.2336403061635792E-7</v>
      </c>
      <c r="G30">
        <v>2.1901748550590128E-4</v>
      </c>
      <c r="H30">
        <v>4.7465437091886997E-7</v>
      </c>
      <c r="I30">
        <v>3.4931268601212651E-5</v>
      </c>
      <c r="M30">
        <v>1.5137244190555066E-4</v>
      </c>
      <c r="O30">
        <v>1.2516540300566703E-4</v>
      </c>
      <c r="P30">
        <v>1.6026369848987088E-6</v>
      </c>
      <c r="Q30">
        <v>8.7310763774439692E-7</v>
      </c>
      <c r="R30">
        <v>1.5486730262637138E-6</v>
      </c>
      <c r="S30">
        <v>3.2203461159951985E-6</v>
      </c>
      <c r="AB30">
        <f t="shared" si="15"/>
        <v>1.0408901834704942</v>
      </c>
      <c r="AC30">
        <f t="shared" si="16"/>
        <v>1.0489241809066121</v>
      </c>
      <c r="AD30">
        <f t="shared" si="17"/>
        <v>1.1028407263078424</v>
      </c>
      <c r="AE30">
        <f t="shared" si="18"/>
        <v>0.95785704182585052</v>
      </c>
      <c r="AF30">
        <f t="shared" si="19"/>
        <v>1.0408901834704942</v>
      </c>
      <c r="AG30">
        <f t="shared" si="20"/>
        <v>0.95329392344730635</v>
      </c>
      <c r="AH30">
        <f t="shared" si="21"/>
        <v>0.8805041208675336</v>
      </c>
      <c r="AI30">
        <f t="shared" si="23"/>
        <v>0.97824834535045813</v>
      </c>
      <c r="AL30">
        <f>L38/1.15345710582915E-06</f>
        <v>0.8192727004639091</v>
      </c>
      <c r="AM30">
        <f>M30/0.000158562481374247</f>
        <v>0.95465485021184771</v>
      </c>
      <c r="BA30">
        <f t="shared" si="14"/>
        <v>0.97773762563223487</v>
      </c>
    </row>
    <row r="31" spans="2:53" x14ac:dyDescent="0.25">
      <c r="B31">
        <v>6.1485479818657041E-7</v>
      </c>
      <c r="C31">
        <v>8.3668237493839115E-7</v>
      </c>
      <c r="D31">
        <v>6.3917423176462762E-7</v>
      </c>
      <c r="E31">
        <v>8.030915523704607E-7</v>
      </c>
      <c r="F31">
        <v>6.1485479818657041E-7</v>
      </c>
      <c r="G31">
        <v>2.2793380776420236E-4</v>
      </c>
      <c r="H31">
        <v>5.4051633924245834E-7</v>
      </c>
      <c r="I31">
        <v>3.5000972275156528E-5</v>
      </c>
      <c r="K31">
        <v>9.6552183094900101E-5</v>
      </c>
      <c r="O31">
        <v>1.2451357906684279E-4</v>
      </c>
      <c r="P31">
        <v>1.7460915842093527E-6</v>
      </c>
      <c r="Q31">
        <v>1.0916483006440103E-6</v>
      </c>
      <c r="R31">
        <v>1.5300029190257192E-6</v>
      </c>
      <c r="S31">
        <v>2.8958602342754602E-6</v>
      </c>
      <c r="AB31">
        <f t="shared" si="15"/>
        <v>1.0266815091325203</v>
      </c>
      <c r="AC31">
        <f t="shared" si="16"/>
        <v>1.0392640642757569</v>
      </c>
      <c r="AD31">
        <f t="shared" si="17"/>
        <v>1.0644282552613604</v>
      </c>
      <c r="AE31">
        <f t="shared" si="18"/>
        <v>1.0156733758719143</v>
      </c>
      <c r="AF31">
        <f t="shared" si="19"/>
        <v>1.0266815091325203</v>
      </c>
      <c r="AG31">
        <f t="shared" si="20"/>
        <v>0.9921030432246738</v>
      </c>
      <c r="AH31">
        <f t="shared" si="21"/>
        <v>1.002680883729955</v>
      </c>
      <c r="AI31">
        <f t="shared" si="23"/>
        <v>0.98020039308393436</v>
      </c>
      <c r="AL31">
        <f>L40/1.15345710582915E-06</f>
        <v>0.83822811069990943</v>
      </c>
      <c r="AN31">
        <f>N29/0.0000590722847846337</f>
        <v>0.89330929703813289</v>
      </c>
      <c r="BA31">
        <f>AVERAGEA(AB31:AN31)</f>
        <v>0.98792504414506777</v>
      </c>
    </row>
    <row r="32" spans="2:53" x14ac:dyDescent="0.25">
      <c r="B32">
        <v>6.1682658270001411E-7</v>
      </c>
      <c r="C32">
        <v>8.2173301052534953E-7</v>
      </c>
      <c r="D32">
        <v>6.233218527995632E-7</v>
      </c>
      <c r="E32">
        <v>8.448041626252234E-7</v>
      </c>
      <c r="F32">
        <v>6.1682658270001411E-7</v>
      </c>
      <c r="G32">
        <v>2.2014317801222205E-4</v>
      </c>
      <c r="H32">
        <v>4.7922367230057716E-7</v>
      </c>
      <c r="I32">
        <v>3.5663986636791378E-5</v>
      </c>
      <c r="M32">
        <v>1.6097219486255199E-4</v>
      </c>
      <c r="O32">
        <v>1.1597642151173204E-4</v>
      </c>
      <c r="P32">
        <v>1.8058126443065703E-6</v>
      </c>
      <c r="Q32">
        <v>8.1856887845788151E-7</v>
      </c>
      <c r="R32">
        <v>1.3299068086780608E-6</v>
      </c>
      <c r="S32">
        <v>3.0827577575109899E-6</v>
      </c>
      <c r="AB32">
        <f t="shared" si="15"/>
        <v>1.0299739851868948</v>
      </c>
      <c r="AC32">
        <f t="shared" si="16"/>
        <v>1.0206950855526411</v>
      </c>
      <c r="AD32">
        <f t="shared" si="17"/>
        <v>1.0380290056593535</v>
      </c>
      <c r="AE32">
        <f t="shared" si="18"/>
        <v>1.0684274953105173</v>
      </c>
      <c r="AF32">
        <f t="shared" si="19"/>
        <v>1.0299739851868948</v>
      </c>
      <c r="AG32">
        <f t="shared" si="20"/>
        <v>0.95819360450914937</v>
      </c>
      <c r="AH32">
        <f t="shared" si="21"/>
        <v>0.88898036999232377</v>
      </c>
      <c r="AI32">
        <f t="shared" si="23"/>
        <v>0.99876807551246105</v>
      </c>
      <c r="AL32">
        <f>L42/1.15345710582915E-06</f>
        <v>0.88479187093604772</v>
      </c>
      <c r="AM32">
        <f>M32/0.000158562481374247</f>
        <v>1.0151972488537024</v>
      </c>
      <c r="BA32">
        <f t="shared" si="14"/>
        <v>0.99330307266999873</v>
      </c>
    </row>
    <row r="33" spans="2:53" x14ac:dyDescent="0.25">
      <c r="B33">
        <v>5.8955993154086173E-7</v>
      </c>
      <c r="C33">
        <v>8.8329761638306081E-7</v>
      </c>
      <c r="D33">
        <v>5.8770302757693571E-7</v>
      </c>
      <c r="E33">
        <v>7.7502500062109903E-7</v>
      </c>
      <c r="F33">
        <v>5.8955993154086173E-7</v>
      </c>
      <c r="G33">
        <v>2.2518301557283849E-4</v>
      </c>
      <c r="H33">
        <v>4.6103741624392569E-7</v>
      </c>
      <c r="I33">
        <v>3.7886798963882029E-5</v>
      </c>
      <c r="K33">
        <v>8.8611937826499343E-5</v>
      </c>
      <c r="O33">
        <v>1.2630419223569334E-4</v>
      </c>
      <c r="P33">
        <v>1.7176898836623877E-6</v>
      </c>
      <c r="Q33">
        <v>8.6167347035370767E-7</v>
      </c>
      <c r="R33">
        <v>1.5837595128687099E-6</v>
      </c>
      <c r="S33">
        <v>3.3134929253719747E-6</v>
      </c>
      <c r="AB33">
        <f t="shared" si="15"/>
        <v>0.98444426557889375</v>
      </c>
      <c r="AC33">
        <f t="shared" si="16"/>
        <v>1.0971660193450872</v>
      </c>
      <c r="AD33">
        <f t="shared" si="17"/>
        <v>0.97871234034024501</v>
      </c>
      <c r="AE33">
        <f t="shared" si="18"/>
        <v>0.98017748591987053</v>
      </c>
      <c r="AF33">
        <f t="shared" si="19"/>
        <v>0.98444426557889375</v>
      </c>
      <c r="AG33">
        <f t="shared" si="20"/>
        <v>0.98012996502666472</v>
      </c>
      <c r="AH33">
        <f t="shared" si="21"/>
        <v>0.85524408864293999</v>
      </c>
      <c r="AI33">
        <f t="shared" si="23"/>
        <v>1.0610178181663978</v>
      </c>
      <c r="AM33">
        <f>M37/0.000158562481374247</f>
        <v>0.91201389054751303</v>
      </c>
      <c r="BA33">
        <f t="shared" si="14"/>
        <v>0.98148334879405619</v>
      </c>
    </row>
    <row r="34" spans="2:53" x14ac:dyDescent="0.25">
      <c r="B34">
        <v>6.2398612499237061E-7</v>
      </c>
      <c r="C34">
        <v>8.8090018834918737E-7</v>
      </c>
      <c r="D34">
        <v>6.688501343887765E-7</v>
      </c>
      <c r="E34">
        <v>7.52483174437657E-7</v>
      </c>
      <c r="F34">
        <v>6.2398612499237061E-7</v>
      </c>
      <c r="G34">
        <v>2.3039750522002578E-4</v>
      </c>
      <c r="H34">
        <v>4.5642082113772631E-7</v>
      </c>
      <c r="I34">
        <v>3.4606287954375148E-5</v>
      </c>
      <c r="L34">
        <v>1.0457588359713554E-6</v>
      </c>
      <c r="O34">
        <v>1.2537965085357428E-4</v>
      </c>
      <c r="P34">
        <v>1.9013623386854306E-6</v>
      </c>
      <c r="Q34">
        <v>8.1236430560238659E-7</v>
      </c>
      <c r="R34">
        <v>1.2057935236953199E-6</v>
      </c>
      <c r="S34">
        <v>3.1577365007251501E-6</v>
      </c>
      <c r="AB34">
        <f t="shared" si="15"/>
        <v>1.0419289535909702</v>
      </c>
      <c r="AC34">
        <f t="shared" si="16"/>
        <v>1.0941881141364642</v>
      </c>
      <c r="AD34">
        <f t="shared" si="17"/>
        <v>1.1138480655161032</v>
      </c>
      <c r="AE34">
        <f t="shared" si="18"/>
        <v>0.95166874039705229</v>
      </c>
      <c r="AF34">
        <f t="shared" si="19"/>
        <v>1.0419289535909702</v>
      </c>
      <c r="AG34">
        <f t="shared" si="20"/>
        <v>1.0028265149530797</v>
      </c>
      <c r="AH34">
        <f t="shared" si="21"/>
        <v>0.84668010764026591</v>
      </c>
      <c r="AI34">
        <f t="shared" si="23"/>
        <v>0.96914727937804535</v>
      </c>
      <c r="AM34">
        <f>M39/0.000158562481374247</f>
        <v>0.85692663101292144</v>
      </c>
      <c r="BA34">
        <f t="shared" si="14"/>
        <v>0.99101592891287482</v>
      </c>
    </row>
    <row r="35" spans="2:53" x14ac:dyDescent="0.25">
      <c r="B35">
        <v>6.062546162866056E-7</v>
      </c>
      <c r="C35">
        <v>8.7606531451456249E-7</v>
      </c>
      <c r="D35">
        <v>5.0284234021091834E-7</v>
      </c>
      <c r="E35">
        <v>8.0835525295697153E-7</v>
      </c>
      <c r="F35">
        <v>6.062546162866056E-7</v>
      </c>
      <c r="G35">
        <v>2.2461616026703268E-4</v>
      </c>
      <c r="H35">
        <v>4.5721026253886521E-7</v>
      </c>
      <c r="I35">
        <v>3.3988726499956101E-5</v>
      </c>
      <c r="K35">
        <v>1.0222060518572107E-4</v>
      </c>
      <c r="O35">
        <v>1.2027964839944616E-4</v>
      </c>
      <c r="P35">
        <v>1.7371301055391086E-6</v>
      </c>
      <c r="Q35">
        <v>7.5881689554080367E-7</v>
      </c>
      <c r="R35">
        <v>1.3559474609792233E-6</v>
      </c>
      <c r="S35">
        <v>2.9316070140339434E-6</v>
      </c>
      <c r="AB35">
        <f t="shared" si="15"/>
        <v>1.0123209678178686</v>
      </c>
      <c r="AC35">
        <f t="shared" si="16"/>
        <v>1.0881825966520033</v>
      </c>
      <c r="AD35">
        <f t="shared" si="17"/>
        <v>0.83739232319263179</v>
      </c>
      <c r="AE35">
        <f t="shared" si="18"/>
        <v>1.0223304008754774</v>
      </c>
      <c r="AF35">
        <f t="shared" si="19"/>
        <v>1.0123209678178686</v>
      </c>
      <c r="AG35">
        <f t="shared" si="20"/>
        <v>0.97766267472219281</v>
      </c>
      <c r="AH35">
        <f t="shared" si="21"/>
        <v>0.84814455514032916</v>
      </c>
      <c r="AI35">
        <f t="shared" si="23"/>
        <v>0.9518525032325067</v>
      </c>
      <c r="AK35">
        <f>K21/0.000102216054983728</f>
        <v>1.0943719564574228</v>
      </c>
      <c r="BA35">
        <f t="shared" si="14"/>
        <v>0.98273099398981123</v>
      </c>
    </row>
    <row r="36" spans="2:53" x14ac:dyDescent="0.25">
      <c r="B36">
        <v>5.9403100749477744E-7</v>
      </c>
      <c r="C36">
        <v>8.4871589933754876E-7</v>
      </c>
      <c r="D36">
        <v>5.2949042128602741E-7</v>
      </c>
      <c r="E36">
        <v>8.1737107393564656E-7</v>
      </c>
      <c r="F36">
        <v>5.9403100749477744E-7</v>
      </c>
      <c r="G36">
        <v>2.2145778348203748E-4</v>
      </c>
      <c r="H36">
        <v>4.4971602619625628E-7</v>
      </c>
      <c r="I36">
        <v>3.3544405596330762E-5</v>
      </c>
      <c r="L36">
        <v>9.9225871963426471E-7</v>
      </c>
      <c r="O36">
        <v>1.2949292431585491E-4</v>
      </c>
      <c r="P36">
        <v>1.5922014426905662E-6</v>
      </c>
      <c r="Q36">
        <v>9.2367918114177883E-7</v>
      </c>
      <c r="R36">
        <v>1.1964402801822871E-6</v>
      </c>
      <c r="S36">
        <v>3.1668096198700368E-6</v>
      </c>
      <c r="AB36">
        <f t="shared" si="15"/>
        <v>0.99191004615237388</v>
      </c>
      <c r="AC36">
        <f t="shared" si="16"/>
        <v>1.0542112053285979</v>
      </c>
      <c r="AD36">
        <f t="shared" si="17"/>
        <v>0.88176984818535853</v>
      </c>
      <c r="AE36">
        <f t="shared" si="18"/>
        <v>1.0337327488427035</v>
      </c>
      <c r="AF36">
        <f t="shared" si="19"/>
        <v>0.99191004615237388</v>
      </c>
      <c r="AG36">
        <f t="shared" si="20"/>
        <v>0.96391554676965385</v>
      </c>
      <c r="AH36">
        <f t="shared" si="21"/>
        <v>0.83424242679871474</v>
      </c>
      <c r="AI36">
        <f t="shared" si="23"/>
        <v>0.93940931962705876</v>
      </c>
      <c r="AK36">
        <f>K23/0.000102216054983728</f>
        <v>1.1288089507911732</v>
      </c>
      <c r="BA36">
        <f t="shared" si="14"/>
        <v>0.97999001540533426</v>
      </c>
    </row>
    <row r="37" spans="2:53" x14ac:dyDescent="0.25">
      <c r="B37">
        <v>6.2136678025126457E-7</v>
      </c>
      <c r="C37">
        <v>7.75341504777316E-7</v>
      </c>
      <c r="D37">
        <v>4.9767959353630431E-7</v>
      </c>
      <c r="E37">
        <v>8.0506788435741328E-7</v>
      </c>
      <c r="F37">
        <v>6.2136678025126457E-7</v>
      </c>
      <c r="G37">
        <v>2.2718952095601708E-4</v>
      </c>
      <c r="H37">
        <v>4.5285560190677643E-7</v>
      </c>
      <c r="I37">
        <v>3.8377474993467331E-5</v>
      </c>
      <c r="M37">
        <v>1.4461118553299457E-4</v>
      </c>
      <c r="O37">
        <v>1.3154630141798407E-4</v>
      </c>
      <c r="P37">
        <v>1.7504094103060197E-6</v>
      </c>
      <c r="Q37">
        <v>6.6915526986122131E-7</v>
      </c>
      <c r="R37">
        <v>1.6954290913417935E-6</v>
      </c>
      <c r="S37">
        <v>3.085777279920876E-6</v>
      </c>
      <c r="AB37">
        <f t="shared" si="15"/>
        <v>1.0375551846626498</v>
      </c>
      <c r="AC37">
        <f t="shared" si="16"/>
        <v>0.96307103817728734</v>
      </c>
      <c r="AD37">
        <f t="shared" si="17"/>
        <v>0.82879470901778596</v>
      </c>
      <c r="AE37">
        <f t="shared" si="18"/>
        <v>1.0181728515233601</v>
      </c>
      <c r="AF37">
        <f t="shared" si="19"/>
        <v>1.0375551846626498</v>
      </c>
      <c r="AG37">
        <f t="shared" si="20"/>
        <v>0.98886346584615492</v>
      </c>
      <c r="AH37">
        <f t="shared" si="21"/>
        <v>0.84006647376901245</v>
      </c>
      <c r="AI37">
        <f t="shared" si="23"/>
        <v>1.0747591746434508</v>
      </c>
      <c r="AK37">
        <f>K25/0.000102216054983728</f>
        <v>1.0287478596086392</v>
      </c>
      <c r="BA37">
        <f t="shared" si="14"/>
        <v>0.97973177132344347</v>
      </c>
    </row>
    <row r="38" spans="2:53" x14ac:dyDescent="0.25">
      <c r="B38">
        <v>5.6034696171991527E-7</v>
      </c>
      <c r="C38">
        <v>8.282213457277976E-7</v>
      </c>
      <c r="D38">
        <v>5.5163627621368505E-7</v>
      </c>
      <c r="E38">
        <v>7.2788498073350638E-7</v>
      </c>
      <c r="F38">
        <v>5.6034696171991527E-7</v>
      </c>
      <c r="G38">
        <v>2.2372450621332973E-4</v>
      </c>
      <c r="H38">
        <v>4.6856439439579844E-7</v>
      </c>
      <c r="I38">
        <v>3.600648051360622E-5</v>
      </c>
      <c r="L38">
        <v>9.4499591796193272E-7</v>
      </c>
      <c r="O38">
        <v>1.208985922858119E-4</v>
      </c>
      <c r="P38">
        <v>1.7760567061486654E-6</v>
      </c>
      <c r="Q38">
        <v>7.876042218413204E-7</v>
      </c>
      <c r="R38">
        <v>1.1244628694839776E-6</v>
      </c>
      <c r="S38">
        <v>3.1037416192702949E-6</v>
      </c>
      <c r="AB38">
        <f t="shared" si="15"/>
        <v>0.93566459266998814</v>
      </c>
      <c r="AC38">
        <f t="shared" si="16"/>
        <v>1.0287544086779505</v>
      </c>
      <c r="AD38">
        <f t="shared" si="17"/>
        <v>0.91864973562518626</v>
      </c>
      <c r="AE38">
        <f t="shared" si="18"/>
        <v>0.92055929793547719</v>
      </c>
      <c r="AF38">
        <f t="shared" si="19"/>
        <v>0.93566459266998814</v>
      </c>
      <c r="AG38">
        <f t="shared" si="20"/>
        <v>0.97378166773661456</v>
      </c>
      <c r="AH38">
        <f t="shared" si="21"/>
        <v>0.86920695443847418</v>
      </c>
      <c r="AI38">
        <f t="shared" si="23"/>
        <v>1.00835959857198</v>
      </c>
      <c r="AK38">
        <f>K27/0.000102216054983728</f>
        <v>0.97744390111017621</v>
      </c>
      <c r="AM38">
        <f>M41/0.000158562481374247</f>
        <v>0.96313201579348162</v>
      </c>
      <c r="BA38">
        <f t="shared" si="14"/>
        <v>0.95312167652293167</v>
      </c>
    </row>
    <row r="39" spans="2:53" x14ac:dyDescent="0.25">
      <c r="B39">
        <v>6.071313691791147E-7</v>
      </c>
      <c r="C39">
        <v>8.0881454778136685E-7</v>
      </c>
      <c r="D39">
        <v>5.4719055242458126E-7</v>
      </c>
      <c r="E39">
        <v>7.2316470323130488E-7</v>
      </c>
      <c r="F39">
        <v>6.071313691791147E-7</v>
      </c>
      <c r="G39">
        <v>2.2067964891903102E-4</v>
      </c>
      <c r="H39">
        <v>5.2088580559939146E-7</v>
      </c>
      <c r="I39">
        <v>3.5927892895415425E-5</v>
      </c>
      <c r="M39">
        <v>1.3587641296908259E-4</v>
      </c>
      <c r="O39">
        <v>1.2868068006355315E-4</v>
      </c>
      <c r="P39">
        <v>1.8089006061927648E-6</v>
      </c>
      <c r="Q39">
        <v>9.0075627667829394E-7</v>
      </c>
      <c r="R39">
        <v>1.0445000953041017E-6</v>
      </c>
      <c r="S39">
        <v>3.00501415040344E-6</v>
      </c>
      <c r="AB39">
        <f t="shared" si="15"/>
        <v>1.0137849654730424</v>
      </c>
      <c r="AC39">
        <f t="shared" si="16"/>
        <v>1.0046487404906994</v>
      </c>
      <c r="AD39">
        <f t="shared" si="17"/>
        <v>0.91124619245802008</v>
      </c>
      <c r="AE39">
        <f t="shared" si="18"/>
        <v>0.91458954246791913</v>
      </c>
      <c r="AF39">
        <f t="shared" si="19"/>
        <v>1.0137849654730424</v>
      </c>
      <c r="AG39">
        <f t="shared" si="20"/>
        <v>0.96052864389829207</v>
      </c>
      <c r="AH39">
        <f t="shared" si="21"/>
        <v>0.9662654058021144</v>
      </c>
      <c r="AI39">
        <f t="shared" si="23"/>
        <v>1.0061587564457508</v>
      </c>
      <c r="AK39">
        <f>K29/0.000102216054983728</f>
        <v>1.0758095760639954</v>
      </c>
      <c r="BA39">
        <f t="shared" si="14"/>
        <v>0.98520186539698629</v>
      </c>
    </row>
    <row r="40" spans="2:53" x14ac:dyDescent="0.25">
      <c r="B40">
        <v>6.0479578678496182E-7</v>
      </c>
      <c r="C40">
        <v>8.3048598753521219E-7</v>
      </c>
      <c r="D40">
        <v>6.2896901908970904E-7</v>
      </c>
      <c r="E40">
        <v>8.4702423919225112E-7</v>
      </c>
      <c r="F40">
        <v>6.0479578678496182E-7</v>
      </c>
      <c r="G40">
        <v>2.3179854906629771E-4</v>
      </c>
      <c r="H40">
        <v>5.1647293730638921E-7</v>
      </c>
      <c r="I40">
        <v>3.4553413570392877E-5</v>
      </c>
      <c r="L40">
        <v>9.6686017059255391E-7</v>
      </c>
      <c r="O40">
        <v>1.3287199544720352E-4</v>
      </c>
      <c r="P40">
        <v>1.4866621995679452E-6</v>
      </c>
      <c r="Q40">
        <v>7.0544774644076824E-7</v>
      </c>
      <c r="R40">
        <v>1.2647942639887333E-6</v>
      </c>
      <c r="S40">
        <v>3.1777308322489262E-6</v>
      </c>
      <c r="AB40">
        <f t="shared" si="15"/>
        <v>1.0098850215119568</v>
      </c>
      <c r="AC40">
        <f t="shared" si="16"/>
        <v>1.0315673767999045</v>
      </c>
      <c r="AD40">
        <f t="shared" si="17"/>
        <v>1.0474333324652003</v>
      </c>
      <c r="AE40">
        <f t="shared" si="18"/>
        <v>1.0712352357915016</v>
      </c>
      <c r="AF40">
        <f t="shared" si="19"/>
        <v>1.0098850215119568</v>
      </c>
      <c r="AG40">
        <f t="shared" si="20"/>
        <v>1.0089246882658141</v>
      </c>
      <c r="AH40">
        <f t="shared" si="21"/>
        <v>0.95807934673494044</v>
      </c>
      <c r="AI40">
        <f t="shared" si="23"/>
        <v>0.96766653502740108</v>
      </c>
      <c r="AK40">
        <f>K31/0.000102216054983728</f>
        <v>0.9445892145834669</v>
      </c>
      <c r="BA40">
        <f t="shared" si="14"/>
        <v>1.0054739747435715</v>
      </c>
    </row>
    <row r="41" spans="2:53" x14ac:dyDescent="0.25">
      <c r="B41">
        <v>6.0111051425337791E-7</v>
      </c>
      <c r="C41">
        <v>8.157639967976138E-7</v>
      </c>
      <c r="D41">
        <v>6.5541519234102452E-7</v>
      </c>
      <c r="E41">
        <v>8.6929912868072279E-7</v>
      </c>
      <c r="F41">
        <v>6.0111051425337791E-7</v>
      </c>
      <c r="G41">
        <v>2.3067095025908202E-4</v>
      </c>
      <c r="H41">
        <v>4.929461283609271E-7</v>
      </c>
      <c r="I41">
        <v>3.5209348425269127E-5</v>
      </c>
      <c r="M41">
        <v>1.527166023151949E-4</v>
      </c>
      <c r="O41">
        <v>1.2008628254989162E-4</v>
      </c>
      <c r="P41">
        <v>1.7532865967950784E-6</v>
      </c>
      <c r="Q41">
        <v>8.4093335317447782E-7</v>
      </c>
      <c r="R41">
        <v>1.509448338765651E-6</v>
      </c>
      <c r="S41">
        <v>2.7807873266283423E-6</v>
      </c>
      <c r="AB41">
        <f t="shared" si="15"/>
        <v>1.0037313716169729</v>
      </c>
      <c r="AC41">
        <f t="shared" si="16"/>
        <v>1.0132808245950571</v>
      </c>
      <c r="AD41">
        <f t="shared" si="17"/>
        <v>1.0914746167555902</v>
      </c>
      <c r="AE41">
        <f t="shared" si="18"/>
        <v>1.099406385316299</v>
      </c>
      <c r="AF41">
        <f t="shared" si="19"/>
        <v>1.0037313716169729</v>
      </c>
      <c r="AG41">
        <f t="shared" si="20"/>
        <v>1.0040167098524824</v>
      </c>
      <c r="AH41">
        <f t="shared" si="21"/>
        <v>0.91443611179065865</v>
      </c>
      <c r="AI41">
        <f t="shared" si="23"/>
        <v>0.98603595624040874</v>
      </c>
      <c r="AK41">
        <f>K33/0.000102216054983728</f>
        <v>0.86690821554995123</v>
      </c>
      <c r="BA41">
        <f t="shared" si="14"/>
        <v>0.99811350703715485</v>
      </c>
    </row>
    <row r="42" spans="2:53" x14ac:dyDescent="0.25">
      <c r="B42">
        <v>6.1723039834760129E-7</v>
      </c>
      <c r="C42">
        <v>8.6419277067761868E-7</v>
      </c>
      <c r="D42">
        <v>5.646024874295108E-7</v>
      </c>
      <c r="E42">
        <v>7.6427886597230099E-7</v>
      </c>
      <c r="F42">
        <v>6.1723039834760129E-7</v>
      </c>
      <c r="G42">
        <v>2.2036075824871659E-4</v>
      </c>
      <c r="H42">
        <v>4.7304638428613544E-7</v>
      </c>
      <c r="I42">
        <v>3.479699807940051E-5</v>
      </c>
      <c r="L42">
        <v>1.0205694707110524E-6</v>
      </c>
      <c r="O42">
        <v>1.1970063496846706E-4</v>
      </c>
      <c r="P42">
        <v>1.6348312783520669E-6</v>
      </c>
      <c r="Q42">
        <v>8.3858640209655277E-7</v>
      </c>
      <c r="R42">
        <v>1.1058000382035971E-6</v>
      </c>
      <c r="S42">
        <v>2.9322545742616057E-6</v>
      </c>
      <c r="AB42">
        <f t="shared" si="15"/>
        <v>1.0306482745633441</v>
      </c>
      <c r="AC42">
        <f t="shared" si="16"/>
        <v>1.0734354135740967</v>
      </c>
      <c r="AD42">
        <f t="shared" si="17"/>
        <v>0.94024259856602832</v>
      </c>
      <c r="AE42">
        <f t="shared" si="18"/>
        <v>0.96658680273549047</v>
      </c>
      <c r="AF42">
        <f t="shared" si="19"/>
        <v>1.0306482745633441</v>
      </c>
      <c r="AG42">
        <f t="shared" si="20"/>
        <v>0.9591406426729443</v>
      </c>
      <c r="AH42">
        <f t="shared" si="21"/>
        <v>0.87752123701947848</v>
      </c>
      <c r="AI42">
        <f t="shared" si="23"/>
        <v>0.97448810642837358</v>
      </c>
      <c r="AK42">
        <f>K35/0.000102216054983728</f>
        <v>1.0000445155312812</v>
      </c>
      <c r="BA42">
        <f>AVERAGEA(AB42:AN42)</f>
        <v>0.98363954062826453</v>
      </c>
    </row>
    <row r="52" spans="28:40" x14ac:dyDescent="0.25">
      <c r="AB52">
        <v>0.96177963797950061</v>
      </c>
      <c r="AC52">
        <v>0.92140747820232161</v>
      </c>
      <c r="AD52">
        <v>0.88472956152974691</v>
      </c>
      <c r="AE52">
        <v>1.0127649892245694</v>
      </c>
      <c r="AF52">
        <v>0.96177963797950061</v>
      </c>
      <c r="AG52">
        <v>0.98303410138622582</v>
      </c>
      <c r="AH52">
        <v>0.96575251174679266</v>
      </c>
      <c r="AI52">
        <v>1.0294170587933404</v>
      </c>
      <c r="AJ52">
        <v>1.0238849324764934</v>
      </c>
      <c r="AK52">
        <v>1.038804614820046</v>
      </c>
      <c r="AL52">
        <v>0.97978654662624642</v>
      </c>
      <c r="AM52">
        <v>0.91637352326148869</v>
      </c>
      <c r="AN52">
        <v>1.0848194561952431</v>
      </c>
    </row>
    <row r="53" spans="28:40" x14ac:dyDescent="0.25">
      <c r="AB53">
        <v>1.027380097225238</v>
      </c>
      <c r="AC53">
        <v>0.92546086359251079</v>
      </c>
      <c r="AD53">
        <v>1.0326820969232045</v>
      </c>
      <c r="AE53">
        <v>0.94573838071461258</v>
      </c>
      <c r="AF53">
        <v>1.027380097225238</v>
      </c>
      <c r="AG53">
        <v>1.0165638887672275</v>
      </c>
      <c r="AH53">
        <v>0.98840083345284024</v>
      </c>
      <c r="AI53">
        <v>1.0443310702501591</v>
      </c>
      <c r="AJ53">
        <v>1.0154347030198168</v>
      </c>
      <c r="AK53">
        <v>1.0847645741006584</v>
      </c>
      <c r="AL53">
        <v>1.0397610230559744</v>
      </c>
      <c r="AM53">
        <v>1.009379877717093</v>
      </c>
      <c r="AN53">
        <v>1.2320324854569609</v>
      </c>
    </row>
    <row r="54" spans="28:40" x14ac:dyDescent="0.25">
      <c r="AB54">
        <v>0.95654933930271757</v>
      </c>
      <c r="AC54">
        <v>1.0930561486512442</v>
      </c>
      <c r="AD54">
        <v>1.0815276853028413</v>
      </c>
      <c r="AE54">
        <v>0.93331835622524362</v>
      </c>
      <c r="AF54">
        <v>0.95654933930271757</v>
      </c>
      <c r="AG54">
        <v>0.98022801311906405</v>
      </c>
      <c r="AH54">
        <v>1.0158406654125511</v>
      </c>
      <c r="AI54">
        <v>0.94876753426749316</v>
      </c>
      <c r="AJ54">
        <v>1.0377277740739173</v>
      </c>
      <c r="AK54">
        <v>0.86922191985334141</v>
      </c>
      <c r="AL54">
        <v>1.0509970711367982</v>
      </c>
      <c r="AM54">
        <v>1.0654551762757385</v>
      </c>
      <c r="AN54">
        <v>1.1380089971058642</v>
      </c>
    </row>
    <row r="55" spans="28:40" x14ac:dyDescent="0.25">
      <c r="AB55">
        <v>1.0488966104809472</v>
      </c>
      <c r="AC55">
        <v>1.0276088867198534</v>
      </c>
      <c r="AD55">
        <v>1.0616650609761082</v>
      </c>
      <c r="AE55">
        <v>0.96561427320797211</v>
      </c>
      <c r="AF55">
        <v>1.0488966104809472</v>
      </c>
      <c r="AG55">
        <v>1.0327811572594825</v>
      </c>
      <c r="AH55">
        <v>1.0532819314510351</v>
      </c>
      <c r="AI55">
        <v>1.0450793891751269</v>
      </c>
      <c r="AJ55">
        <v>0.94581274685591898</v>
      </c>
      <c r="AK55">
        <v>1.1032930006129416</v>
      </c>
      <c r="AL55">
        <v>0.81810730544191212</v>
      </c>
      <c r="AM55">
        <v>0.91851846549353322</v>
      </c>
      <c r="AN55">
        <v>0.72055589762715855</v>
      </c>
    </row>
    <row r="56" spans="28:40" x14ac:dyDescent="0.25">
      <c r="AB56">
        <v>1.0397967412384141</v>
      </c>
      <c r="AC56">
        <v>0.94888870813591741</v>
      </c>
      <c r="AD56">
        <v>0.94904771263375787</v>
      </c>
      <c r="AE56">
        <v>1.0281816814272053</v>
      </c>
      <c r="AF56">
        <v>1.0397967412384141</v>
      </c>
      <c r="AG56">
        <v>1.0301234712407001</v>
      </c>
      <c r="AH56">
        <v>0.99101254397138627</v>
      </c>
      <c r="AI56">
        <v>1.0610799658238832</v>
      </c>
      <c r="AJ56">
        <v>0.91752064750030449</v>
      </c>
      <c r="AK56">
        <v>1.1051488613869382</v>
      </c>
      <c r="AL56">
        <v>1.0078979561825645</v>
      </c>
      <c r="AM56">
        <v>1.0715493378355829</v>
      </c>
      <c r="AN56">
        <v>1.0728268459272403</v>
      </c>
    </row>
    <row r="60" spans="28:40" x14ac:dyDescent="0.25">
      <c r="AB60">
        <v>0.93566459266998814</v>
      </c>
      <c r="AC60">
        <v>1.0287544086779505</v>
      </c>
      <c r="AD60">
        <v>0.91864973562518626</v>
      </c>
      <c r="AE60">
        <v>0.92055929793547719</v>
      </c>
      <c r="AF60">
        <v>0.93566459266998814</v>
      </c>
      <c r="AG60">
        <v>0.97378166773661456</v>
      </c>
      <c r="AH60">
        <v>0.86920695443847418</v>
      </c>
      <c r="AI60">
        <v>1.00835959857198</v>
      </c>
      <c r="AJ60">
        <v>0.95312167652293167</v>
      </c>
      <c r="AK60">
        <v>0.97744390111017621</v>
      </c>
      <c r="AL60">
        <v>0.95312167652293167</v>
      </c>
      <c r="AM60">
        <v>0.95312167652293167</v>
      </c>
      <c r="AN60">
        <v>1.0102629281819191</v>
      </c>
    </row>
    <row r="61" spans="28:40" x14ac:dyDescent="0.25">
      <c r="AB61">
        <v>1.0137849654730424</v>
      </c>
      <c r="AC61">
        <v>1.0046487404906994</v>
      </c>
      <c r="AD61">
        <v>0.91124619245802008</v>
      </c>
      <c r="AE61">
        <v>0.91458954246791913</v>
      </c>
      <c r="AF61">
        <v>1.0137849654730424</v>
      </c>
      <c r="AG61">
        <v>0.96052864389829207</v>
      </c>
      <c r="AH61">
        <v>0.9662654058021144</v>
      </c>
      <c r="AI61">
        <v>1.0061587564457508</v>
      </c>
      <c r="AJ61">
        <v>0.98520186539698629</v>
      </c>
      <c r="AK61">
        <v>1.0758095760639954</v>
      </c>
      <c r="AL61">
        <v>0.98520186539698629</v>
      </c>
      <c r="AM61">
        <v>0.98520186539698629</v>
      </c>
      <c r="AN61">
        <v>1.2011250878051063</v>
      </c>
    </row>
    <row r="62" spans="28:40" x14ac:dyDescent="0.25">
      <c r="AB62">
        <v>1.0098850215119568</v>
      </c>
      <c r="AC62">
        <v>1.0315673767999045</v>
      </c>
      <c r="AD62">
        <v>1.0474333324652003</v>
      </c>
      <c r="AE62">
        <v>1.0712352357915016</v>
      </c>
      <c r="AF62">
        <v>1.0098850215119568</v>
      </c>
      <c r="AG62">
        <v>1.0089246882658141</v>
      </c>
      <c r="AH62">
        <v>0.95807934673494044</v>
      </c>
      <c r="AI62">
        <v>0.96766653502740108</v>
      </c>
      <c r="AJ62">
        <v>1.0054739747435715</v>
      </c>
      <c r="AK62">
        <v>0.9445892145834669</v>
      </c>
      <c r="AL62">
        <v>1.0054739747435715</v>
      </c>
      <c r="AM62">
        <v>1.0054739747435715</v>
      </c>
      <c r="AN62">
        <v>0.96203832496616148</v>
      </c>
    </row>
    <row r="63" spans="28:40" x14ac:dyDescent="0.25">
      <c r="AB63">
        <v>1.0037313716169729</v>
      </c>
      <c r="AC63">
        <v>1.0132808245950571</v>
      </c>
      <c r="AD63">
        <v>1.0914746167555902</v>
      </c>
      <c r="AE63">
        <v>1.099406385316299</v>
      </c>
      <c r="AF63">
        <v>1.0037313716169729</v>
      </c>
      <c r="AG63">
        <v>1.0040167098524824</v>
      </c>
      <c r="AH63">
        <v>0.91443611179065865</v>
      </c>
      <c r="AI63">
        <v>0.98603595624040874</v>
      </c>
      <c r="AJ63">
        <v>0.99811350703715485</v>
      </c>
      <c r="AK63">
        <v>0.86690821554995123</v>
      </c>
      <c r="AL63">
        <v>0.99811350703715485</v>
      </c>
      <c r="AM63">
        <v>0.99811350703715485</v>
      </c>
      <c r="AN63">
        <v>0.92287863292667749</v>
      </c>
    </row>
    <row r="64" spans="28:40" x14ac:dyDescent="0.25">
      <c r="AB64">
        <v>1.0306482745633441</v>
      </c>
      <c r="AC64">
        <v>1.0734354135740967</v>
      </c>
      <c r="AD64">
        <v>0.94024259856602832</v>
      </c>
      <c r="AE64">
        <v>0.96658680273549047</v>
      </c>
      <c r="AF64">
        <v>1.0306482745633441</v>
      </c>
      <c r="AG64">
        <v>0.9591406426729443</v>
      </c>
      <c r="AH64">
        <v>0.87752123701947848</v>
      </c>
      <c r="AI64">
        <v>0.97448810642837358</v>
      </c>
      <c r="AJ64">
        <v>0.98363954062826453</v>
      </c>
      <c r="AK64">
        <v>1.0000445155312812</v>
      </c>
      <c r="AL64">
        <v>0.98363954062826453</v>
      </c>
      <c r="AM64">
        <v>0.98363954062826453</v>
      </c>
      <c r="AN64">
        <v>0.89330929703813289</v>
      </c>
    </row>
    <row r="83" spans="27:27" x14ac:dyDescent="0.25">
      <c r="AA83" s="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E4A76-FE22-4F46-9A56-4A2FCF1925D7}">
  <dimension ref="B1:BD44"/>
  <sheetViews>
    <sheetView tabSelected="1" topLeftCell="T16" workbookViewId="0">
      <selection activeCell="AG44" sqref="AG44"/>
    </sheetView>
  </sheetViews>
  <sheetFormatPr defaultRowHeight="15" x14ac:dyDescent="0.25"/>
  <cols>
    <col min="7" max="7" width="14.140625" customWidth="1"/>
    <col min="10" max="11" width="9.140625" customWidth="1"/>
    <col min="28" max="28" width="12" bestFit="1" customWidth="1"/>
    <col min="29" max="29" width="12" customWidth="1"/>
    <col min="32" max="32" width="12" bestFit="1" customWidth="1"/>
    <col min="34" max="34" width="12" bestFit="1" customWidth="1"/>
  </cols>
  <sheetData>
    <row r="1" spans="2:56" x14ac:dyDescent="0.25">
      <c r="B1" t="s">
        <v>0</v>
      </c>
      <c r="C1" t="s">
        <v>43</v>
      </c>
      <c r="D1" t="s">
        <v>1</v>
      </c>
      <c r="E1" t="s">
        <v>49</v>
      </c>
      <c r="F1" t="s">
        <v>50</v>
      </c>
      <c r="G1" t="s">
        <v>54</v>
      </c>
      <c r="H1" t="s">
        <v>55</v>
      </c>
      <c r="I1">
        <v>220118</v>
      </c>
      <c r="J1" t="s">
        <v>34</v>
      </c>
      <c r="K1" t="s">
        <v>51</v>
      </c>
      <c r="L1" t="s">
        <v>35</v>
      </c>
      <c r="M1" t="s">
        <v>37</v>
      </c>
      <c r="N1" t="s">
        <v>39</v>
      </c>
      <c r="O1" t="s">
        <v>42</v>
      </c>
      <c r="P1" t="s">
        <v>11</v>
      </c>
      <c r="S1" t="s">
        <v>52</v>
      </c>
      <c r="AB1">
        <f t="shared" ref="AB1:AO1" si="0">AVERAGEA(B2:B9)</f>
        <v>6.2683466239832342E-7</v>
      </c>
      <c r="AC1">
        <f t="shared" si="0"/>
        <v>6.0153342928970233E-7</v>
      </c>
      <c r="AD1">
        <f t="shared" si="0"/>
        <v>4.5287242755875923E-7</v>
      </c>
      <c r="AE1">
        <f t="shared" si="0"/>
        <v>2.709000382310478E-4</v>
      </c>
      <c r="AF1">
        <f t="shared" si="0"/>
        <v>1.7713684883347014E-6</v>
      </c>
      <c r="AG1">
        <f t="shared" si="0"/>
        <v>2.4033137151491246E-6</v>
      </c>
      <c r="AH1">
        <f t="shared" si="0"/>
        <v>2.6045768208859954E-6</v>
      </c>
      <c r="AI1">
        <f t="shared" si="0"/>
        <v>2.2505032575281803E-6</v>
      </c>
      <c r="AJ1">
        <f t="shared" si="0"/>
        <v>2.9756139701930806E-4</v>
      </c>
      <c r="AK1">
        <f t="shared" si="0"/>
        <v>1.8380974324827548E-4</v>
      </c>
      <c r="AL1">
        <f t="shared" si="0"/>
        <v>9.4188783350546146E-7</v>
      </c>
      <c r="AM1">
        <f t="shared" si="0"/>
        <v>8.650059726278414E-7</v>
      </c>
      <c r="AN1">
        <f t="shared" si="0"/>
        <v>1.6328002629961702E-6</v>
      </c>
      <c r="AO1">
        <f t="shared" si="0"/>
        <v>2.2633971639152151E-6</v>
      </c>
    </row>
    <row r="2" spans="2:56" x14ac:dyDescent="0.25">
      <c r="B2">
        <v>6.1862374423071742E-7</v>
      </c>
      <c r="C2">
        <v>6.062546162866056E-7</v>
      </c>
      <c r="D2">
        <v>4.6103741624392569E-7</v>
      </c>
      <c r="E2">
        <v>2.36692649195902E-4</v>
      </c>
      <c r="F2">
        <v>1.6515477909706533E-6</v>
      </c>
      <c r="G2">
        <v>2.4164255592040718E-6</v>
      </c>
      <c r="H2">
        <v>3.0100636649876833E-6</v>
      </c>
      <c r="I2">
        <v>2.1346568246372044E-6</v>
      </c>
      <c r="J2">
        <v>2.88923125481233E-4</v>
      </c>
      <c r="K2">
        <v>1.7596405814401805E-4</v>
      </c>
      <c r="L2">
        <v>9.5837458502501249E-7</v>
      </c>
      <c r="M2">
        <v>8.9744298747973517E-7</v>
      </c>
      <c r="N2">
        <v>1.6198464436456561E-6</v>
      </c>
      <c r="O2">
        <v>2.3616703401785344E-6</v>
      </c>
      <c r="P2">
        <v>2.312823198735714E-6</v>
      </c>
      <c r="S2" t="s">
        <v>53</v>
      </c>
      <c r="AB2">
        <f t="shared" ref="AB2:AB9" si="1">B2/6.26834662398323E-07</f>
        <v>0.98690098257140102</v>
      </c>
      <c r="AC2">
        <f t="shared" ref="AC2:AC9" si="2">C2/6.01533429289702E-07</f>
        <v>1.0078485862414637</v>
      </c>
      <c r="AD2">
        <f t="shared" ref="AD2:AD9" si="3">D2/4.52872427558759E-07</f>
        <v>1.018029334947991</v>
      </c>
      <c r="AE2">
        <f t="shared" ref="AE2:AE9" si="4">E2/0.000270900038231048</f>
        <v>0.87372689476709897</v>
      </c>
      <c r="AF2">
        <f t="shared" ref="AF2:AF9" si="5">F2/0.0000017713684883347</f>
        <v>0.93235698943888712</v>
      </c>
      <c r="AG2">
        <f t="shared" ref="AG2:AG10" si="6">G2/2.40331371514912E-06</f>
        <v>1.0054557355422649</v>
      </c>
      <c r="AH2">
        <f>H2/0.0000017713684883347</f>
        <v>1.69928712450875</v>
      </c>
      <c r="AI2">
        <f>I2/0.0000017713684883347</f>
        <v>1.2050890815180073</v>
      </c>
      <c r="AJ2">
        <f t="shared" ref="AJ2:AJ9" si="7">J2/0.000297561397019308</f>
        <v>0.9709697843046674</v>
      </c>
      <c r="AL2">
        <f t="shared" ref="AL2:AL9" si="8">L2/9.41887833505461E-07</f>
        <v>1.0175039436046138</v>
      </c>
      <c r="AM2">
        <f t="shared" ref="AM2:AM9" si="9">M2/8.65005972627841E-07</f>
        <v>1.0374991802118456</v>
      </c>
      <c r="AN2">
        <f t="shared" ref="AN2:AN10" si="10">N2/1.63280026299617E-06</f>
        <v>0.99206650094069448</v>
      </c>
      <c r="AO2">
        <f t="shared" ref="AO2:AO9" si="11">O2/2.26339716391522E-06</f>
        <v>1.043418441018686</v>
      </c>
      <c r="BB2">
        <f t="shared" ref="BB2:BB9" si="12">AVERAGEA(AB2:AO2)</f>
        <v>1.0607809676627977</v>
      </c>
      <c r="BC2">
        <f>BD2/SQRT(14)</f>
        <v>5.502432835293404E-2</v>
      </c>
      <c r="BD2">
        <f t="shared" ref="BD2:BD9" si="13">STDEVA(AB2:AO2)</f>
        <v>0.20588218463403046</v>
      </c>
    </row>
    <row r="3" spans="2:56" x14ac:dyDescent="0.25">
      <c r="B3">
        <v>6.5840868046507239E-7</v>
      </c>
      <c r="C3">
        <v>5.9403100749477744E-7</v>
      </c>
      <c r="D3">
        <v>4.5642082113772631E-7</v>
      </c>
      <c r="E3">
        <v>2.6157897082157433E-4</v>
      </c>
      <c r="F3">
        <v>1.8007995095103979E-6</v>
      </c>
      <c r="G3">
        <v>2.2010899556335062E-6</v>
      </c>
      <c r="H3">
        <v>2.5985718821175396E-6</v>
      </c>
      <c r="I3">
        <v>2.0286533981561661E-6</v>
      </c>
      <c r="J3">
        <v>2.9746655491180718E-4</v>
      </c>
      <c r="K3">
        <v>1.8501852173358202E-4</v>
      </c>
      <c r="L3">
        <v>8.9638069766806439E-7</v>
      </c>
      <c r="M3">
        <v>8.5033479990670457E-7</v>
      </c>
      <c r="N3">
        <v>1.6929043340496719E-6</v>
      </c>
      <c r="O3">
        <v>2.1103587641846389E-6</v>
      </c>
      <c r="P3">
        <v>2.0143488654866815E-6</v>
      </c>
      <c r="AB3">
        <f t="shared" si="1"/>
        <v>1.0503705681270792</v>
      </c>
      <c r="AC3">
        <f t="shared" si="2"/>
        <v>0.98752783897017404</v>
      </c>
      <c r="AD3">
        <f t="shared" si="3"/>
        <v>1.0078353049623603</v>
      </c>
      <c r="AE3">
        <f t="shared" si="4"/>
        <v>0.96559222556652491</v>
      </c>
      <c r="AF3">
        <f t="shared" si="5"/>
        <v>1.0166148496879759</v>
      </c>
      <c r="AG3">
        <f t="shared" si="6"/>
        <v>0.9158562786701917</v>
      </c>
      <c r="AH3">
        <f t="shared" ref="AH3:AH9" si="14">H3/0.000002604576820886</f>
        <v>0.99769446663261874</v>
      </c>
      <c r="AI3">
        <f t="shared" ref="AI3:AI9" si="15">I3/2.25050325752818E-06</f>
        <v>0.90142211141890083</v>
      </c>
      <c r="AJ3">
        <f t="shared" si="7"/>
        <v>0.99968126877864238</v>
      </c>
      <c r="AL3">
        <f t="shared" si="8"/>
        <v>0.95168518562552085</v>
      </c>
      <c r="AM3">
        <f t="shared" si="9"/>
        <v>0.98303922379106101</v>
      </c>
      <c r="AN3">
        <f t="shared" si="10"/>
        <v>1.0368104246524383</v>
      </c>
      <c r="AO3">
        <f t="shared" si="11"/>
        <v>0.9323855299589332</v>
      </c>
      <c r="BB3">
        <f t="shared" si="12"/>
        <v>0.98050117514172486</v>
      </c>
      <c r="BC3">
        <f t="shared" ref="BC3:BC42" si="16">BD3/SQRT(14)</f>
        <v>1.2106504316916155E-2</v>
      </c>
      <c r="BD3">
        <f t="shared" si="13"/>
        <v>4.5298391305399942E-2</v>
      </c>
    </row>
    <row r="4" spans="2:56" x14ac:dyDescent="0.25">
      <c r="B4">
        <v>6.2519666244043037E-7</v>
      </c>
      <c r="C4">
        <v>6.2136678025126457E-7</v>
      </c>
      <c r="D4">
        <v>4.5721026253886521E-7</v>
      </c>
      <c r="E4">
        <v>2.617875870782882E-4</v>
      </c>
      <c r="F4">
        <v>1.6648846212774515E-6</v>
      </c>
      <c r="G4">
        <v>2.2490312403533608E-6</v>
      </c>
      <c r="H4">
        <v>2.4083783500827849E-6</v>
      </c>
      <c r="I4">
        <v>2.393389877397567E-6</v>
      </c>
      <c r="J4">
        <v>2.9866115073673427E-4</v>
      </c>
      <c r="K4">
        <v>1.8397413077764213E-4</v>
      </c>
      <c r="L4">
        <v>9.8128020908916369E-7</v>
      </c>
      <c r="M4">
        <v>9.2498521553352475E-7</v>
      </c>
      <c r="N4">
        <v>1.6492758732056245E-6</v>
      </c>
      <c r="O4">
        <v>2.3399370547849685E-6</v>
      </c>
      <c r="P4">
        <v>2.1257728803902864E-6</v>
      </c>
      <c r="AB4">
        <f t="shared" si="1"/>
        <v>0.99738687080317878</v>
      </c>
      <c r="AC4">
        <f t="shared" si="2"/>
        <v>1.0329713196238852</v>
      </c>
      <c r="AD4">
        <f t="shared" si="3"/>
        <v>1.0095784921230238</v>
      </c>
      <c r="AE4">
        <f t="shared" si="4"/>
        <v>0.96636231130765693</v>
      </c>
      <c r="AF4">
        <f t="shared" si="5"/>
        <v>0.93988610062869749</v>
      </c>
      <c r="AG4">
        <f t="shared" si="6"/>
        <v>0.93580427148430501</v>
      </c>
      <c r="AH4">
        <f t="shared" si="14"/>
        <v>0.92467165136773577</v>
      </c>
      <c r="AI4">
        <f t="shared" si="15"/>
        <v>1.0634909633618239</v>
      </c>
      <c r="AJ4">
        <f t="shared" si="7"/>
        <v>1.0036958884063678</v>
      </c>
      <c r="AL4">
        <f t="shared" si="8"/>
        <v>1.0418227884281024</v>
      </c>
      <c r="AM4">
        <f t="shared" si="9"/>
        <v>1.0693396864341527</v>
      </c>
      <c r="AN4">
        <f t="shared" si="10"/>
        <v>1.0100904014917427</v>
      </c>
      <c r="AO4">
        <f t="shared" si="11"/>
        <v>1.0338163765909072</v>
      </c>
      <c r="BB4">
        <f t="shared" si="12"/>
        <v>1.0022243940039679</v>
      </c>
      <c r="BC4">
        <f t="shared" si="16"/>
        <v>1.2796309633638994E-2</v>
      </c>
      <c r="BD4">
        <f t="shared" si="13"/>
        <v>4.787940646415189E-2</v>
      </c>
    </row>
    <row r="5" spans="2:56" x14ac:dyDescent="0.25">
      <c r="B5">
        <v>5.9404101193649694E-7</v>
      </c>
      <c r="C5">
        <v>5.6034696171991527E-7</v>
      </c>
      <c r="D5">
        <v>4.4971602619625628E-7</v>
      </c>
      <c r="E5">
        <v>2.8026869404129684E-4</v>
      </c>
      <c r="F5">
        <v>1.7238980944966897E-6</v>
      </c>
      <c r="G5">
        <v>2.1002124412916601E-6</v>
      </c>
      <c r="H5">
        <v>2.7310379664413631E-6</v>
      </c>
      <c r="I5">
        <v>2.4301916710101068E-6</v>
      </c>
      <c r="J5">
        <v>3.0223253997974098E-4</v>
      </c>
      <c r="K5">
        <v>1.8704203830566257E-4</v>
      </c>
      <c r="L5">
        <v>8.4597104432759807E-7</v>
      </c>
      <c r="M5">
        <v>8.0634617916075513E-7</v>
      </c>
      <c r="N5">
        <v>1.5793984857737087E-6</v>
      </c>
      <c r="O5">
        <v>2.2926433302927762E-6</v>
      </c>
      <c r="P5">
        <v>2.0209517970215529E-6</v>
      </c>
      <c r="AB5">
        <f t="shared" si="1"/>
        <v>0.94768373156590491</v>
      </c>
      <c r="AC5">
        <f t="shared" si="2"/>
        <v>0.93153087498658182</v>
      </c>
      <c r="AD5">
        <f t="shared" si="3"/>
        <v>0.99303026377755532</v>
      </c>
      <c r="AE5">
        <f t="shared" si="4"/>
        <v>1.0345834421856315</v>
      </c>
      <c r="AF5">
        <f t="shared" si="5"/>
        <v>0.97320128807155304</v>
      </c>
      <c r="AG5">
        <f t="shared" si="6"/>
        <v>0.87388193561794192</v>
      </c>
      <c r="AH5">
        <f t="shared" si="14"/>
        <v>1.0485534327654595</v>
      </c>
      <c r="AI5">
        <f t="shared" si="15"/>
        <v>1.0798436584709885</v>
      </c>
      <c r="AJ5">
        <f t="shared" si="7"/>
        <v>1.0156980811598013</v>
      </c>
      <c r="AL5">
        <f t="shared" si="8"/>
        <v>0.8981653804563059</v>
      </c>
      <c r="AM5">
        <f t="shared" si="9"/>
        <v>0.93218567810707642</v>
      </c>
      <c r="AN5">
        <f t="shared" si="10"/>
        <v>0.96729436022721504</v>
      </c>
      <c r="AO5">
        <f t="shared" si="11"/>
        <v>1.0129213585860319</v>
      </c>
      <c r="BB5">
        <f t="shared" si="12"/>
        <v>0.97758257584446528</v>
      </c>
      <c r="BC5">
        <f t="shared" si="16"/>
        <v>1.6173368362614571E-2</v>
      </c>
      <c r="BD5">
        <f t="shared" si="13"/>
        <v>6.0515203202992779E-2</v>
      </c>
    </row>
    <row r="6" spans="2:56" x14ac:dyDescent="0.25">
      <c r="B6">
        <v>5.9596823120955378E-7</v>
      </c>
      <c r="C6">
        <v>6.071313691791147E-7</v>
      </c>
      <c r="D6">
        <v>4.5285560190677643E-7</v>
      </c>
      <c r="E6">
        <v>2.7952055097557604E-4</v>
      </c>
      <c r="F6">
        <v>1.9316867110319436E-6</v>
      </c>
      <c r="G6">
        <v>2.2938784240977839E-6</v>
      </c>
      <c r="H6">
        <v>2.4865803425200284E-6</v>
      </c>
      <c r="I6">
        <v>2.3421889636665583E-6</v>
      </c>
      <c r="J6">
        <v>2.9710453236475587E-4</v>
      </c>
      <c r="K6">
        <v>1.8514227122068405E-4</v>
      </c>
      <c r="L6">
        <v>9.5282484835479409E-7</v>
      </c>
      <c r="M6">
        <v>8.5646752268075943E-7</v>
      </c>
      <c r="N6">
        <v>1.6412213881267235E-6</v>
      </c>
      <c r="O6">
        <v>2.3741340555716306E-6</v>
      </c>
      <c r="P6">
        <v>2.2402673494070768E-6</v>
      </c>
      <c r="AB6">
        <f t="shared" si="1"/>
        <v>0.9507582572561134</v>
      </c>
      <c r="AC6">
        <f t="shared" si="2"/>
        <v>1.0093061160308627</v>
      </c>
      <c r="AD6">
        <f t="shared" si="3"/>
        <v>0.99996284681742875</v>
      </c>
      <c r="AE6">
        <f t="shared" si="4"/>
        <v>1.0318217479806173</v>
      </c>
      <c r="AF6">
        <f t="shared" si="5"/>
        <v>1.0905052922376202</v>
      </c>
      <c r="AG6">
        <f t="shared" si="6"/>
        <v>0.95446483313371933</v>
      </c>
      <c r="AH6">
        <f t="shared" si="14"/>
        <v>0.9546964875753472</v>
      </c>
      <c r="AI6">
        <f t="shared" si="15"/>
        <v>1.0407400903916399</v>
      </c>
      <c r="AJ6">
        <f t="shared" si="7"/>
        <v>0.99846463735172442</v>
      </c>
      <c r="AL6">
        <f t="shared" si="8"/>
        <v>1.0116118018093814</v>
      </c>
      <c r="AM6">
        <f t="shared" si="9"/>
        <v>0.99012902775556311</v>
      </c>
      <c r="AN6">
        <f t="shared" si="10"/>
        <v>1.005157474138999</v>
      </c>
      <c r="AO6">
        <f t="shared" si="11"/>
        <v>1.0489250819175093</v>
      </c>
      <c r="BB6">
        <f t="shared" si="12"/>
        <v>1.0066572072612712</v>
      </c>
      <c r="BC6">
        <f t="shared" si="16"/>
        <v>1.0795598706012306E-2</v>
      </c>
      <c r="BD6">
        <f t="shared" si="13"/>
        <v>4.0393431642998148E-2</v>
      </c>
    </row>
    <row r="7" spans="2:56" x14ac:dyDescent="0.25">
      <c r="B7">
        <v>6.5178483055206016E-7</v>
      </c>
      <c r="C7">
        <v>6.0479578678496182E-7</v>
      </c>
      <c r="D7">
        <v>4.3190084397792816E-7</v>
      </c>
      <c r="E7">
        <v>2.7750938897952437E-4</v>
      </c>
      <c r="F7">
        <v>1.8213177099823952E-6</v>
      </c>
      <c r="G7">
        <v>2.6315974537283182E-6</v>
      </c>
      <c r="H7">
        <v>2.5523804652038962E-6</v>
      </c>
      <c r="I7">
        <v>1.9292219803901389E-6</v>
      </c>
      <c r="J7">
        <v>2.948321052826941E-4</v>
      </c>
      <c r="K7">
        <v>1.8012610962614417E-4</v>
      </c>
      <c r="L7">
        <v>9.2027221398893744E-7</v>
      </c>
      <c r="M7">
        <v>8.0232166510540992E-7</v>
      </c>
      <c r="N7">
        <v>1.7446654965169728E-6</v>
      </c>
      <c r="O7">
        <v>2.0826846593990922E-6</v>
      </c>
      <c r="P7">
        <v>2.3742068151477724E-6</v>
      </c>
      <c r="AB7">
        <f t="shared" si="1"/>
        <v>1.0398034276826296</v>
      </c>
      <c r="AC7">
        <f t="shared" si="2"/>
        <v>1.0054234018200985</v>
      </c>
      <c r="AD7">
        <f t="shared" si="3"/>
        <v>0.95369207241456566</v>
      </c>
      <c r="AE7">
        <f t="shared" si="4"/>
        <v>1.0243977475663526</v>
      </c>
      <c r="AF7">
        <f t="shared" si="5"/>
        <v>1.0281980976722995</v>
      </c>
      <c r="AG7">
        <f t="shared" si="6"/>
        <v>1.0949870743632959</v>
      </c>
      <c r="AH7">
        <f t="shared" si="14"/>
        <v>0.97995975574091598</v>
      </c>
      <c r="AI7">
        <f t="shared" si="15"/>
        <v>0.85724025234652745</v>
      </c>
      <c r="AJ7">
        <f t="shared" si="7"/>
        <v>0.99082780305525719</v>
      </c>
      <c r="AL7">
        <f t="shared" si="8"/>
        <v>0.97705074983708418</v>
      </c>
      <c r="AM7">
        <f t="shared" si="9"/>
        <v>0.92753309282709395</v>
      </c>
      <c r="AN7">
        <f t="shared" si="10"/>
        <v>1.0685112784802786</v>
      </c>
      <c r="AO7">
        <f t="shared" si="11"/>
        <v>0.92015872980792646</v>
      </c>
      <c r="BB7">
        <f t="shared" si="12"/>
        <v>0.98982949873956361</v>
      </c>
      <c r="BC7">
        <f t="shared" si="16"/>
        <v>1.7344376011098568E-2</v>
      </c>
      <c r="BD7">
        <f t="shared" si="13"/>
        <v>6.4896712620911706E-2</v>
      </c>
    </row>
    <row r="8" spans="2:56" x14ac:dyDescent="0.25">
      <c r="B8">
        <v>6.4734831539681181E-7</v>
      </c>
      <c r="C8">
        <v>6.0111051425337791E-7</v>
      </c>
      <c r="D8">
        <v>4.7304638428613544E-7</v>
      </c>
      <c r="E8">
        <v>2.925580192822963E-4</v>
      </c>
      <c r="F8">
        <v>1.782911567715928E-6</v>
      </c>
      <c r="G8">
        <v>2.6466032068128698E-6</v>
      </c>
      <c r="H8">
        <v>2.6705092750489712E-6</v>
      </c>
      <c r="I8">
        <v>2.3563916329294443E-6</v>
      </c>
      <c r="J8">
        <v>3.0051649082452059E-4</v>
      </c>
      <c r="K8">
        <v>1.845030055847019E-4</v>
      </c>
      <c r="L8">
        <v>1.0255280358251184E-6</v>
      </c>
      <c r="M8">
        <v>8.6713771452195942E-7</v>
      </c>
      <c r="N8">
        <v>1.4532233763020486E-6</v>
      </c>
      <c r="O8">
        <v>2.3539105313830078E-6</v>
      </c>
      <c r="P8">
        <v>2.4089604266919196E-6</v>
      </c>
      <c r="AB8">
        <f t="shared" si="1"/>
        <v>1.0327257795859626</v>
      </c>
      <c r="AC8">
        <f t="shared" si="2"/>
        <v>0.99929693843146261</v>
      </c>
      <c r="AD8">
        <f t="shared" si="3"/>
        <v>1.0445466659035207</v>
      </c>
      <c r="AE8">
        <f t="shared" si="4"/>
        <v>1.0799482391832533</v>
      </c>
      <c r="AF8">
        <f t="shared" si="5"/>
        <v>1.0065164755144087</v>
      </c>
      <c r="AG8">
        <f t="shared" si="6"/>
        <v>1.1012308506085542</v>
      </c>
      <c r="AH8">
        <f t="shared" si="14"/>
        <v>1.0253140754514367</v>
      </c>
      <c r="AI8">
        <f t="shared" si="15"/>
        <v>1.0470509762858846</v>
      </c>
      <c r="AJ8">
        <f t="shared" si="7"/>
        <v>1.0099310388874831</v>
      </c>
      <c r="AL8">
        <f t="shared" si="8"/>
        <v>1.0888005974218504</v>
      </c>
      <c r="AM8">
        <f t="shared" si="9"/>
        <v>1.0024644244798013</v>
      </c>
      <c r="AN8">
        <f t="shared" si="10"/>
        <v>0.89001907289958426</v>
      </c>
      <c r="AO8">
        <f t="shared" si="11"/>
        <v>1.0399900507568092</v>
      </c>
      <c r="BB8">
        <f t="shared" si="12"/>
        <v>1.0282950142623086</v>
      </c>
      <c r="BC8">
        <f t="shared" si="16"/>
        <v>1.4198779160736379E-2</v>
      </c>
      <c r="BD8">
        <f t="shared" si="13"/>
        <v>5.3126966929941177E-2</v>
      </c>
    </row>
    <row r="9" spans="2:56" x14ac:dyDescent="0.25">
      <c r="B9">
        <v>6.2330582295544446E-7</v>
      </c>
      <c r="C9">
        <v>6.1723039834760129E-7</v>
      </c>
      <c r="D9">
        <v>4.4079206418246031E-7</v>
      </c>
      <c r="E9">
        <v>2.7728444547392428E-4</v>
      </c>
      <c r="F9">
        <v>1.793901901692152E-6</v>
      </c>
      <c r="G9">
        <v>2.6876714400714263E-6</v>
      </c>
      <c r="H9">
        <v>2.3790926206856966E-6</v>
      </c>
      <c r="I9">
        <v>2.3893317120382562E-6</v>
      </c>
      <c r="J9">
        <v>3.007546765729785E-4</v>
      </c>
      <c r="K9">
        <v>1.8870781059376895E-4</v>
      </c>
      <c r="L9">
        <v>9.5447103376500309E-7</v>
      </c>
      <c r="M9">
        <v>9.1501169663388282E-7</v>
      </c>
      <c r="N9">
        <v>1.6818667063489556E-6</v>
      </c>
      <c r="O9">
        <v>2.191838575527072E-6</v>
      </c>
      <c r="P9">
        <v>2.3425691324518993E-6</v>
      </c>
      <c r="AB9">
        <f t="shared" si="1"/>
        <v>0.9943703824077359</v>
      </c>
      <c r="AC9">
        <f t="shared" si="2"/>
        <v>1.0260949238954757</v>
      </c>
      <c r="AD9">
        <f t="shared" si="3"/>
        <v>0.97332501905355828</v>
      </c>
      <c r="AE9">
        <f t="shared" si="4"/>
        <v>1.0235673914428578</v>
      </c>
      <c r="AF9">
        <f t="shared" si="5"/>
        <v>1.012720906748565</v>
      </c>
      <c r="AG9">
        <f t="shared" si="6"/>
        <v>1.1183190205797426</v>
      </c>
      <c r="AH9">
        <f t="shared" si="14"/>
        <v>0.91342770219248115</v>
      </c>
      <c r="AI9">
        <f t="shared" si="15"/>
        <v>1.061687737640761</v>
      </c>
      <c r="AJ9">
        <f t="shared" si="7"/>
        <v>1.0107314980560576</v>
      </c>
      <c r="AL9">
        <f t="shared" si="8"/>
        <v>1.0133595528171446</v>
      </c>
      <c r="AM9">
        <f t="shared" si="9"/>
        <v>1.0578096863934097</v>
      </c>
      <c r="AN9">
        <f t="shared" si="10"/>
        <v>1.0300504871690486</v>
      </c>
      <c r="AO9">
        <f t="shared" si="11"/>
        <v>0.96838443136317875</v>
      </c>
      <c r="BB9">
        <f t="shared" si="12"/>
        <v>1.0156806722892322</v>
      </c>
      <c r="BC9">
        <f t="shared" si="16"/>
        <v>1.3314568469999366E-2</v>
      </c>
      <c r="BD9">
        <f t="shared" si="13"/>
        <v>4.9818553467480542E-2</v>
      </c>
    </row>
    <row r="10" spans="2:56" x14ac:dyDescent="0.25">
      <c r="AG10">
        <f t="shared" si="6"/>
        <v>0</v>
      </c>
      <c r="AN10">
        <f t="shared" si="10"/>
        <v>0</v>
      </c>
      <c r="BC10">
        <f t="shared" si="16"/>
        <v>0</v>
      </c>
    </row>
    <row r="11" spans="2:56" x14ac:dyDescent="0.25">
      <c r="AB11" s="2">
        <f t="shared" ref="AB11:AI11" si="17">AVERAGEA(AB5:AB9)</f>
        <v>0.99306831569966936</v>
      </c>
      <c r="AC11" s="2">
        <f t="shared" si="17"/>
        <v>0.9943304510328963</v>
      </c>
      <c r="AD11" s="2">
        <f t="shared" si="17"/>
        <v>0.99291137359332571</v>
      </c>
      <c r="AE11" s="2">
        <f t="shared" si="17"/>
        <v>1.0388637136717425</v>
      </c>
      <c r="AF11" s="2">
        <f t="shared" si="17"/>
        <v>1.0222284120488891</v>
      </c>
      <c r="AG11" s="2">
        <f t="shared" si="17"/>
        <v>1.0285767428606509</v>
      </c>
      <c r="AH11" s="2">
        <f t="shared" si="17"/>
        <v>0.98439029074512818</v>
      </c>
      <c r="AI11" s="2">
        <f t="shared" si="17"/>
        <v>1.0173125430271603</v>
      </c>
      <c r="AJ11" s="2">
        <v>2.9756139701930801E-4</v>
      </c>
      <c r="AL11" s="2">
        <f>AVERAGEA(AL5:AL9)</f>
        <v>0.9977976164683533</v>
      </c>
      <c r="AM11" s="2">
        <f>AVERAGEA(AM5:AM9)</f>
        <v>0.9820243819125889</v>
      </c>
      <c r="AN11" s="2">
        <f>AVERAGEA(AN5:AN9)</f>
        <v>0.9922065345830251</v>
      </c>
      <c r="AO11" s="2">
        <f>AVERAGEA(AO5:AO9)</f>
        <v>0.99807593048629106</v>
      </c>
      <c r="BC11">
        <f t="shared" si="16"/>
        <v>0</v>
      </c>
    </row>
    <row r="12" spans="2:56" x14ac:dyDescent="0.25">
      <c r="AG12">
        <f t="shared" ref="AG12:AG42" si="18">G12/2.40331371514912E-06</f>
        <v>0</v>
      </c>
      <c r="AN12">
        <f t="shared" ref="AN12:AN42" si="19">N12/1.63280026299617E-06</f>
        <v>0</v>
      </c>
      <c r="BC12">
        <f t="shared" si="16"/>
        <v>0</v>
      </c>
    </row>
    <row r="13" spans="2:56" x14ac:dyDescent="0.25">
      <c r="B13">
        <v>8.0747895481181331E-7</v>
      </c>
      <c r="C13">
        <v>1.113097823690623E-6</v>
      </c>
      <c r="D13">
        <v>7.6753713074140251E-7</v>
      </c>
      <c r="E13">
        <v>3.6517335684038699E-4</v>
      </c>
      <c r="G13">
        <v>6.6833872551796958E-6</v>
      </c>
      <c r="I13">
        <v>2.8703930183837656E-6</v>
      </c>
      <c r="J13">
        <v>3.6333274329081178E-4</v>
      </c>
      <c r="K13">
        <v>2.5619048392400146E-4</v>
      </c>
      <c r="L13">
        <v>1.3882363418815657E-6</v>
      </c>
      <c r="M13">
        <v>1.1422816896811128E-6</v>
      </c>
      <c r="N13">
        <v>1.9967737898696214E-6</v>
      </c>
      <c r="O13">
        <v>2.9021903173997998E-6</v>
      </c>
      <c r="AB13">
        <f t="shared" ref="AB13:AB42" si="20">B13/6.26834662398323E-07</f>
        <v>1.2881849126248537</v>
      </c>
      <c r="AC13">
        <f t="shared" ref="AC13:AC42" si="21">C13/6.01533429289702E-07</f>
        <v>1.8504338570260053</v>
      </c>
      <c r="AD13">
        <f t="shared" ref="AD13:AD42" si="22">D13/4.52872427558759E-07</f>
        <v>1.6948197417954234</v>
      </c>
      <c r="AE13">
        <f t="shared" ref="AE13:AE42" si="23">E13/0.000270900038231048</f>
        <v>1.3480003887224783</v>
      </c>
      <c r="AG13">
        <f t="shared" si="18"/>
        <v>2.7809050533234307</v>
      </c>
      <c r="AH13">
        <f>H14/0.000002604576820886</f>
        <v>1.1866025901240043</v>
      </c>
      <c r="AI13">
        <f t="shared" ref="AI13:AI42" si="24">I13/2.25050325752818E-06</f>
        <v>1.2754449516044852</v>
      </c>
      <c r="AJ13">
        <f t="shared" ref="AJ13:AJ42" si="25">J13/0.000297561397019308</f>
        <v>1.2210345391920445</v>
      </c>
      <c r="AL13">
        <f t="shared" ref="AL13:AL42" si="26">L13/9.41887833505461E-07</f>
        <v>1.4738871153212711</v>
      </c>
      <c r="AM13">
        <f t="shared" ref="AM13:AM42" si="27">M13/8.65005972627841E-07</f>
        <v>1.3205477486021551</v>
      </c>
      <c r="AN13">
        <f t="shared" si="19"/>
        <v>1.222913687070067</v>
      </c>
      <c r="AO13">
        <f t="shared" ref="AO13:AO42" si="28">O13/2.26339716391522E-06</f>
        <v>1.282227601796406</v>
      </c>
      <c r="BB13">
        <f t="shared" ref="BB13:BB42" si="29">AVERAGEA(AB13:AO13)</f>
        <v>1.4954168489335522</v>
      </c>
      <c r="BC13">
        <f t="shared" si="16"/>
        <v>0.12094715749299592</v>
      </c>
      <c r="BD13">
        <f t="shared" ref="BD13:BD42" si="30">STDEVA(AB13:AO13)</f>
        <v>0.45254282524297945</v>
      </c>
    </row>
    <row r="14" spans="2:56" x14ac:dyDescent="0.25">
      <c r="B14">
        <v>7.6306787377689034E-7</v>
      </c>
      <c r="C14">
        <v>1.0518706403672695E-6</v>
      </c>
      <c r="D14">
        <v>8.3371924120001495E-7</v>
      </c>
      <c r="E14">
        <v>3.2929386361502111E-4</v>
      </c>
      <c r="G14">
        <v>5.4319170885719359E-6</v>
      </c>
      <c r="H14">
        <v>3.0905976018402725E-6</v>
      </c>
      <c r="I14">
        <v>2.8896665753563866E-6</v>
      </c>
      <c r="J14">
        <v>3.4516674350015819E-4</v>
      </c>
      <c r="K14">
        <v>2.3719131422694772E-4</v>
      </c>
      <c r="L14">
        <v>1.4091401681071147E-6</v>
      </c>
      <c r="M14">
        <v>1.1895117495441809E-6</v>
      </c>
      <c r="N14">
        <v>1.8019272829405963E-6</v>
      </c>
      <c r="O14" s="2">
        <v>2.5873814593069302E-6</v>
      </c>
      <c r="P14">
        <v>7.3565970524214208E-6</v>
      </c>
      <c r="AB14">
        <f t="shared" si="20"/>
        <v>1.2173351595735429</v>
      </c>
      <c r="AC14">
        <f t="shared" si="21"/>
        <v>1.7486486854260639</v>
      </c>
      <c r="AD14">
        <f t="shared" si="22"/>
        <v>1.8409582709511323</v>
      </c>
      <c r="AE14">
        <f t="shared" si="23"/>
        <v>1.2155548805577117</v>
      </c>
      <c r="AG14">
        <f t="shared" si="18"/>
        <v>2.2601781258652278</v>
      </c>
      <c r="AI14">
        <f t="shared" si="24"/>
        <v>1.2840090613911068</v>
      </c>
      <c r="AJ14">
        <f t="shared" si="25"/>
        <v>1.1599849542236194</v>
      </c>
      <c r="AL14">
        <f t="shared" si="26"/>
        <v>1.4960806562949882</v>
      </c>
      <c r="AM14">
        <f t="shared" si="27"/>
        <v>1.3751485968709662</v>
      </c>
      <c r="AN14">
        <f t="shared" si="19"/>
        <v>1.1035809607441391</v>
      </c>
      <c r="AO14">
        <f t="shared" si="28"/>
        <v>1.1431407181014943</v>
      </c>
      <c r="BB14">
        <f t="shared" si="29"/>
        <v>1.4404200063636354</v>
      </c>
      <c r="BC14">
        <f t="shared" si="16"/>
        <v>9.7836326625594869E-2</v>
      </c>
      <c r="BD14">
        <f t="shared" si="30"/>
        <v>0.36607001421348506</v>
      </c>
    </row>
    <row r="15" spans="2:56" x14ac:dyDescent="0.25">
      <c r="B15">
        <v>7.4585432230378501E-7</v>
      </c>
      <c r="C15">
        <v>1.0269613994751126E-6</v>
      </c>
      <c r="D15">
        <v>8.0143945524469018E-7</v>
      </c>
      <c r="E15">
        <v>3.1583037343807518E-4</v>
      </c>
      <c r="G15">
        <v>6.4607920648995787E-6</v>
      </c>
      <c r="H15">
        <v>3.0864230211591348E-6</v>
      </c>
      <c r="I15">
        <v>2.9653383535332978E-6</v>
      </c>
      <c r="J15">
        <v>3.3126966445706785E-4</v>
      </c>
      <c r="K15">
        <v>2.2418794105760753E-4</v>
      </c>
      <c r="L15">
        <v>1.4417055353987962E-6</v>
      </c>
      <c r="M15">
        <v>9.9959834187757224E-7</v>
      </c>
      <c r="N15">
        <v>2.023374690907076E-6</v>
      </c>
      <c r="O15">
        <v>2.6507113943807781E-6</v>
      </c>
      <c r="P15">
        <v>6.1836399254389107E-6</v>
      </c>
      <c r="AB15">
        <f t="shared" si="20"/>
        <v>1.1898740880890069</v>
      </c>
      <c r="AC15">
        <f t="shared" si="21"/>
        <v>1.7072391150193615</v>
      </c>
      <c r="AD15">
        <f t="shared" si="22"/>
        <v>1.7696803922572777</v>
      </c>
      <c r="AE15">
        <f t="shared" si="23"/>
        <v>1.1658557728541423</v>
      </c>
      <c r="AG15">
        <f t="shared" si="18"/>
        <v>2.6882849393212496</v>
      </c>
      <c r="AH15">
        <f t="shared" ref="AH15:AH42" si="31">H15/0.000002604576820886</f>
        <v>1.1849998035800784</v>
      </c>
      <c r="AI15">
        <f t="shared" si="24"/>
        <v>1.3176334420374272</v>
      </c>
      <c r="AJ15">
        <f t="shared" si="25"/>
        <v>1.113281721941817</v>
      </c>
      <c r="AL15">
        <f t="shared" si="26"/>
        <v>1.5306552267833675</v>
      </c>
      <c r="AM15">
        <f t="shared" si="27"/>
        <v>1.1555970403774751</v>
      </c>
      <c r="AN15">
        <f t="shared" si="19"/>
        <v>1.2392052700887042</v>
      </c>
      <c r="AO15">
        <f t="shared" si="28"/>
        <v>1.1711207545190976</v>
      </c>
      <c r="BB15">
        <f t="shared" si="29"/>
        <v>1.4361189639057503</v>
      </c>
      <c r="BC15">
        <f t="shared" si="16"/>
        <v>0.1212574798565547</v>
      </c>
      <c r="BD15">
        <f t="shared" si="30"/>
        <v>0.4537039452068703</v>
      </c>
    </row>
    <row r="16" spans="2:56" x14ac:dyDescent="0.25">
      <c r="B16">
        <v>7.178659870987758E-7</v>
      </c>
      <c r="C16">
        <v>1.0282237781211734E-6</v>
      </c>
      <c r="D16">
        <v>8.1144389696419239E-7</v>
      </c>
      <c r="E16">
        <v>3.2354975701309741E-4</v>
      </c>
      <c r="G16">
        <v>6.5131680457852781E-6</v>
      </c>
      <c r="H16">
        <v>3.7165555113460869E-6</v>
      </c>
      <c r="I16">
        <v>2.7958330974797718E-6</v>
      </c>
      <c r="J16">
        <v>3.3520269789732993E-4</v>
      </c>
      <c r="K16">
        <v>2.2485764930024743E-4</v>
      </c>
      <c r="L16">
        <v>1.373511622659862E-6</v>
      </c>
      <c r="M16">
        <v>1.059190253727138E-6</v>
      </c>
      <c r="N16">
        <v>1.8144801288144663E-6</v>
      </c>
      <c r="O16">
        <v>2.9578259272966534E-6</v>
      </c>
      <c r="P16">
        <v>7.2765105869621038E-6</v>
      </c>
      <c r="AB16">
        <f t="shared" si="20"/>
        <v>1.1452238208272645</v>
      </c>
      <c r="AC16">
        <f t="shared" si="21"/>
        <v>1.7093377160024381</v>
      </c>
      <c r="AD16">
        <f t="shared" si="22"/>
        <v>1.7917714737864223</v>
      </c>
      <c r="AE16">
        <f t="shared" si="23"/>
        <v>1.1943510939527626</v>
      </c>
      <c r="AG16">
        <f t="shared" si="18"/>
        <v>2.7100781744513744</v>
      </c>
      <c r="AH16">
        <f t="shared" si="31"/>
        <v>1.4269325755889299</v>
      </c>
      <c r="AI16">
        <f t="shared" si="24"/>
        <v>1.2423146192423424</v>
      </c>
      <c r="AJ16">
        <f t="shared" si="25"/>
        <v>1.1264992746205567</v>
      </c>
      <c r="AL16">
        <f t="shared" si="26"/>
        <v>1.4582539170805613</v>
      </c>
      <c r="AM16">
        <f t="shared" si="27"/>
        <v>1.2244889483356696</v>
      </c>
      <c r="AN16">
        <f t="shared" si="19"/>
        <v>1.1112688856902289</v>
      </c>
      <c r="AO16">
        <f t="shared" si="28"/>
        <v>1.306808179515526</v>
      </c>
      <c r="BB16">
        <f t="shared" si="29"/>
        <v>1.4539440565911732</v>
      </c>
      <c r="BC16">
        <f t="shared" si="16"/>
        <v>0.1212597052515668</v>
      </c>
      <c r="BD16">
        <f t="shared" si="30"/>
        <v>0.45371227187255581</v>
      </c>
    </row>
    <row r="17" spans="2:56" x14ac:dyDescent="0.25">
      <c r="B17">
        <v>7.2781585913617164E-7</v>
      </c>
      <c r="C17">
        <v>9.8063901532441378E-7</v>
      </c>
      <c r="D17">
        <v>7.0786336436867714E-7</v>
      </c>
      <c r="E17">
        <v>3.0039850389584899E-4</v>
      </c>
      <c r="G17">
        <v>6.7342243710299954E-6</v>
      </c>
      <c r="H17">
        <v>3.9297192415688187E-6</v>
      </c>
      <c r="I17">
        <v>2.8731119527947158E-6</v>
      </c>
      <c r="J17">
        <v>3.3772099413909018E-4</v>
      </c>
      <c r="K17">
        <v>2.3752983543090522E-4</v>
      </c>
      <c r="L17">
        <v>1.4359502529259771E-6</v>
      </c>
      <c r="M17">
        <v>1.1303091014269739E-6</v>
      </c>
      <c r="N17">
        <v>1.88743433682248E-6</v>
      </c>
      <c r="O17">
        <v>2.664077328518033E-6</v>
      </c>
      <c r="P17">
        <v>7.0597307058051229E-6</v>
      </c>
      <c r="AB17">
        <f t="shared" si="20"/>
        <v>1.1610970209456604</v>
      </c>
      <c r="AC17">
        <f t="shared" si="21"/>
        <v>1.6302319498392039</v>
      </c>
      <c r="AD17">
        <f t="shared" si="22"/>
        <v>1.5630524653144924</v>
      </c>
      <c r="AE17">
        <f t="shared" si="23"/>
        <v>1.1088905924761887</v>
      </c>
      <c r="AG17">
        <f t="shared" si="18"/>
        <v>2.8020579787737585</v>
      </c>
      <c r="AH17">
        <f t="shared" si="31"/>
        <v>1.5087745579460561</v>
      </c>
      <c r="AI17">
        <f t="shared" si="24"/>
        <v>1.2766530966724183</v>
      </c>
      <c r="AJ17">
        <f t="shared" si="25"/>
        <v>1.1349623893491008</v>
      </c>
      <c r="AL17">
        <f t="shared" si="26"/>
        <v>1.5245448575142377</v>
      </c>
      <c r="AM17">
        <f t="shared" si="27"/>
        <v>1.3067067016810954</v>
      </c>
      <c r="AN17">
        <f t="shared" si="19"/>
        <v>1.1559493096596269</v>
      </c>
      <c r="AO17">
        <f t="shared" si="28"/>
        <v>1.1770260080690909</v>
      </c>
      <c r="BB17">
        <f t="shared" si="29"/>
        <v>1.4458289106867444</v>
      </c>
      <c r="BC17">
        <f t="shared" si="16"/>
        <v>0.12464911230512642</v>
      </c>
      <c r="BD17">
        <f t="shared" si="30"/>
        <v>0.46639427181129084</v>
      </c>
    </row>
    <row r="18" spans="2:56" x14ac:dyDescent="0.25">
      <c r="B18">
        <v>6.3199422584148124E-7</v>
      </c>
      <c r="C18">
        <v>9.774230420589447E-7</v>
      </c>
      <c r="D18">
        <v>6.5329368226230145E-7</v>
      </c>
      <c r="E18">
        <v>3.3232243731617928E-4</v>
      </c>
      <c r="G18">
        <v>7.0294845500029624E-6</v>
      </c>
      <c r="H18">
        <v>3.8780744944233447E-6</v>
      </c>
      <c r="I18">
        <v>2.6480156520847231E-6</v>
      </c>
      <c r="J18">
        <v>3.5736465360969305E-4</v>
      </c>
      <c r="K18">
        <v>2.5042309425771236E-4</v>
      </c>
      <c r="L18">
        <v>1.264663296751678E-6</v>
      </c>
      <c r="M18">
        <v>1.117768078984227E-6</v>
      </c>
      <c r="N18">
        <v>1.9453327695373446E-6</v>
      </c>
      <c r="O18">
        <v>2.7428468456491828E-6</v>
      </c>
      <c r="P18">
        <v>7.5723401096183807E-6</v>
      </c>
      <c r="AB18">
        <f t="shared" si="20"/>
        <v>1.0082311393301342</v>
      </c>
      <c r="AC18">
        <f t="shared" si="21"/>
        <v>1.6248856579975908</v>
      </c>
      <c r="AD18">
        <f t="shared" si="22"/>
        <v>1.4425556569737032</v>
      </c>
      <c r="AE18">
        <f t="shared" si="23"/>
        <v>1.2267345530337086</v>
      </c>
      <c r="AG18">
        <f t="shared" si="18"/>
        <v>2.924913425031904</v>
      </c>
      <c r="AH18">
        <f t="shared" si="31"/>
        <v>1.4889460980091724</v>
      </c>
      <c r="AI18">
        <f t="shared" si="24"/>
        <v>1.1766326679274162</v>
      </c>
      <c r="AJ18">
        <f t="shared" si="25"/>
        <v>1.2009778727665557</v>
      </c>
      <c r="AL18">
        <f t="shared" si="26"/>
        <v>1.3426899167440467</v>
      </c>
      <c r="AM18">
        <f t="shared" si="27"/>
        <v>1.2922085099464788</v>
      </c>
      <c r="AN18">
        <f t="shared" si="19"/>
        <v>1.1914089026221009</v>
      </c>
      <c r="AO18">
        <f t="shared" si="28"/>
        <v>1.2118274642107492</v>
      </c>
      <c r="BB18">
        <f t="shared" si="29"/>
        <v>1.4276676553827965</v>
      </c>
      <c r="BC18">
        <f t="shared" si="16"/>
        <v>0.13346773633735362</v>
      </c>
      <c r="BD18">
        <f t="shared" si="30"/>
        <v>0.499390541562656</v>
      </c>
    </row>
    <row r="19" spans="2:56" x14ac:dyDescent="0.25">
      <c r="B19">
        <v>6.2908475229050964E-7</v>
      </c>
      <c r="C19">
        <v>9.3869311967864633E-7</v>
      </c>
      <c r="D19">
        <v>7.2765396907925606E-7</v>
      </c>
      <c r="E19">
        <v>3.1847410718910396E-4</v>
      </c>
      <c r="G19">
        <v>6.8758527049794793E-6</v>
      </c>
      <c r="H19">
        <v>3.3411633921787143E-6</v>
      </c>
      <c r="I19">
        <v>2.6887719286605716E-6</v>
      </c>
      <c r="J19">
        <v>3.3621219336055219E-4</v>
      </c>
      <c r="K19">
        <v>2.2720443666912615E-4</v>
      </c>
      <c r="L19">
        <v>1.4739962352905422E-6</v>
      </c>
      <c r="M19">
        <v>1.2718555808532983E-6</v>
      </c>
      <c r="N19">
        <v>2.0159386622253805E-6</v>
      </c>
      <c r="O19">
        <v>2.8751783247571439E-6</v>
      </c>
      <c r="P19">
        <v>7.7820895967306569E-6</v>
      </c>
      <c r="AB19">
        <f t="shared" si="20"/>
        <v>1.003589606681254</v>
      </c>
      <c r="AC19">
        <f t="shared" si="21"/>
        <v>1.5605003379231419</v>
      </c>
      <c r="AD19">
        <f t="shared" si="22"/>
        <v>1.6067526411394186</v>
      </c>
      <c r="AE19">
        <f t="shared" si="23"/>
        <v>1.1756148477080703</v>
      </c>
      <c r="AG19">
        <f t="shared" si="18"/>
        <v>2.8609884184648982</v>
      </c>
      <c r="AH19">
        <f t="shared" si="31"/>
        <v>1.2828047018563842</v>
      </c>
      <c r="AI19">
        <f t="shared" si="24"/>
        <v>1.1947425179974012</v>
      </c>
      <c r="AJ19">
        <f t="shared" si="25"/>
        <v>1.1298918365366333</v>
      </c>
      <c r="AL19">
        <f t="shared" si="26"/>
        <v>1.5649381835676892</v>
      </c>
      <c r="AM19">
        <f t="shared" si="27"/>
        <v>1.4703431202786617</v>
      </c>
      <c r="AN19">
        <f t="shared" si="19"/>
        <v>1.2346511131288991</v>
      </c>
      <c r="AO19">
        <f t="shared" si="28"/>
        <v>1.2702933318974676</v>
      </c>
      <c r="BB19">
        <f t="shared" si="29"/>
        <v>1.4462592214316599</v>
      </c>
      <c r="BC19">
        <f t="shared" si="16"/>
        <v>0.12968357360695007</v>
      </c>
      <c r="BD19">
        <f t="shared" si="30"/>
        <v>0.48523150112968688</v>
      </c>
    </row>
    <row r="20" spans="2:56" x14ac:dyDescent="0.25">
      <c r="B20">
        <v>6.5135191107401624E-7</v>
      </c>
      <c r="C20">
        <v>9.1054971562698483E-7</v>
      </c>
      <c r="D20">
        <v>7.0071837399154902E-7</v>
      </c>
      <c r="E20">
        <v>3.2080794335342944E-4</v>
      </c>
      <c r="G20">
        <v>7.0951791713014245E-6</v>
      </c>
      <c r="H20">
        <v>3.8213256630115211E-6</v>
      </c>
      <c r="I20">
        <v>2.6506418180360924E-6</v>
      </c>
      <c r="J20">
        <v>3.2317213481292129E-4</v>
      </c>
      <c r="K20">
        <v>2.2264808649197221E-4</v>
      </c>
      <c r="L20">
        <v>1.2971395335625857E-6</v>
      </c>
      <c r="M20">
        <v>1.3348599168239161E-6</v>
      </c>
      <c r="N20">
        <v>2.1300329535733908E-6</v>
      </c>
      <c r="O20">
        <v>2.8616777854040265E-6</v>
      </c>
      <c r="P20">
        <v>7.7139029599493369E-6</v>
      </c>
      <c r="AB20">
        <f t="shared" si="20"/>
        <v>1.0391127838749188</v>
      </c>
      <c r="AC20">
        <f t="shared" si="21"/>
        <v>1.5137142364675775</v>
      </c>
      <c r="AD20">
        <f t="shared" si="22"/>
        <v>1.547275416542405</v>
      </c>
      <c r="AE20">
        <f t="shared" si="23"/>
        <v>1.1842299670693124</v>
      </c>
      <c r="AG20">
        <f t="shared" si="18"/>
        <v>2.9522484420479351</v>
      </c>
      <c r="AH20">
        <f t="shared" si="31"/>
        <v>1.4671579783588871</v>
      </c>
      <c r="AI20">
        <f t="shared" si="24"/>
        <v>1.1777995917888167</v>
      </c>
      <c r="AJ20">
        <f t="shared" si="25"/>
        <v>1.0860687510213278</v>
      </c>
      <c r="AL20">
        <f t="shared" si="26"/>
        <v>1.377169857619851</v>
      </c>
      <c r="AM20">
        <f t="shared" si="27"/>
        <v>1.5431799999816007</v>
      </c>
      <c r="AN20">
        <f t="shared" si="19"/>
        <v>1.3045275664426979</v>
      </c>
      <c r="AO20">
        <f t="shared" si="28"/>
        <v>1.2643286079116145</v>
      </c>
      <c r="BB20">
        <f t="shared" si="29"/>
        <v>1.4547344332605787</v>
      </c>
      <c r="BC20">
        <f t="shared" si="16"/>
        <v>0.13450055950114623</v>
      </c>
      <c r="BD20">
        <f t="shared" si="30"/>
        <v>0.50325501198269185</v>
      </c>
    </row>
    <row r="21" spans="2:56" x14ac:dyDescent="0.25">
      <c r="B21">
        <v>7.1576596383238211E-7</v>
      </c>
      <c r="C21">
        <v>8.8695378508418798E-7</v>
      </c>
      <c r="D21">
        <v>7.8308949014171958E-7</v>
      </c>
      <c r="E21">
        <v>3.1265793950296938E-4</v>
      </c>
      <c r="G21">
        <v>7.3596893344074488E-6</v>
      </c>
      <c r="H21">
        <v>4.2520223360043019E-6</v>
      </c>
      <c r="I21">
        <v>2.3739466996630654E-6</v>
      </c>
      <c r="J21">
        <v>3.2632704824209213E-4</v>
      </c>
      <c r="K21">
        <v>2.0897334616165608E-4</v>
      </c>
      <c r="L21">
        <v>1.2922391761094332E-6</v>
      </c>
      <c r="M21">
        <v>1.2221244105603546E-6</v>
      </c>
      <c r="N21">
        <v>2.2193380573298782E-6</v>
      </c>
      <c r="O21">
        <v>2.9744260245934129E-6</v>
      </c>
      <c r="P21">
        <v>8.3980594354216009E-6</v>
      </c>
      <c r="AB21">
        <f t="shared" si="20"/>
        <v>1.1418736179869191</v>
      </c>
      <c r="AC21">
        <f t="shared" si="21"/>
        <v>1.4744879368242489</v>
      </c>
      <c r="AD21">
        <f t="shared" si="22"/>
        <v>1.7291613321725483</v>
      </c>
      <c r="AE21">
        <f t="shared" si="23"/>
        <v>1.1541450549235672</v>
      </c>
      <c r="AG21">
        <f t="shared" si="18"/>
        <v>3.0623090477186401</v>
      </c>
      <c r="AH21">
        <f t="shared" si="31"/>
        <v>1.6325194564842551</v>
      </c>
      <c r="AI21">
        <f t="shared" si="24"/>
        <v>1.0548514834279639</v>
      </c>
      <c r="AJ21">
        <f t="shared" si="25"/>
        <v>1.0966713139235518</v>
      </c>
      <c r="AL21">
        <f t="shared" si="26"/>
        <v>1.371967160144808</v>
      </c>
      <c r="AM21">
        <f t="shared" si="27"/>
        <v>1.4128508348302005</v>
      </c>
      <c r="AN21">
        <f t="shared" si="19"/>
        <v>1.3592220111830569</v>
      </c>
      <c r="AO21">
        <f t="shared" si="28"/>
        <v>1.3141423308352371</v>
      </c>
      <c r="BB21">
        <f t="shared" si="29"/>
        <v>1.4836834650379165</v>
      </c>
      <c r="BC21">
        <f t="shared" si="16"/>
        <v>0.1440461748759139</v>
      </c>
      <c r="BD21">
        <f t="shared" si="30"/>
        <v>0.53897143426099414</v>
      </c>
    </row>
    <row r="22" spans="2:56" x14ac:dyDescent="0.25">
      <c r="B22">
        <v>6.6382517616148107E-7</v>
      </c>
      <c r="C22">
        <v>9.7123120212927461E-7</v>
      </c>
      <c r="D22">
        <v>7.3076807893812656E-7</v>
      </c>
      <c r="E22">
        <v>2.9946462018415332E-4</v>
      </c>
      <c r="F22">
        <v>2.3312823032028973E-6</v>
      </c>
      <c r="G22">
        <v>7.4083218351006508E-6</v>
      </c>
      <c r="H22">
        <v>3.8716716517228633E-6</v>
      </c>
      <c r="I22">
        <v>2.7986352506559342E-6</v>
      </c>
      <c r="J22">
        <v>3.1773289083503187E-4</v>
      </c>
      <c r="K22">
        <v>2.0476081408560276E-4</v>
      </c>
      <c r="L22">
        <v>1.5488185454159975E-6</v>
      </c>
      <c r="M22">
        <v>1.3264166227600072E-6</v>
      </c>
      <c r="N22">
        <v>2.2407039068639278E-6</v>
      </c>
      <c r="O22">
        <v>3.1125018722377717E-6</v>
      </c>
      <c r="P22">
        <v>8.1987673183903098E-6</v>
      </c>
      <c r="AB22">
        <f t="shared" si="20"/>
        <v>1.059011595851495</v>
      </c>
      <c r="AC22">
        <f t="shared" si="21"/>
        <v>1.6145922318500507</v>
      </c>
      <c r="AD22">
        <f t="shared" si="22"/>
        <v>1.6136289923353997</v>
      </c>
      <c r="AE22">
        <f t="shared" si="23"/>
        <v>1.1054432555256519</v>
      </c>
      <c r="AF22">
        <f t="shared" ref="AF22:AF42" si="32">F22/0.0000017713684883347</f>
        <v>1.3160911004996956</v>
      </c>
      <c r="AG22">
        <f t="shared" si="18"/>
        <v>3.0825446500815987</v>
      </c>
      <c r="AH22">
        <f t="shared" si="31"/>
        <v>1.4864877935932161</v>
      </c>
      <c r="AI22">
        <f t="shared" si="24"/>
        <v>1.2435597421573121</v>
      </c>
      <c r="AJ22">
        <f t="shared" si="25"/>
        <v>1.0677893504257712</v>
      </c>
      <c r="AL22">
        <f t="shared" si="26"/>
        <v>1.6443768464995439</v>
      </c>
      <c r="AM22">
        <f t="shared" si="27"/>
        <v>1.5334190337789528</v>
      </c>
      <c r="AN22">
        <f t="shared" si="19"/>
        <v>1.3723074142285239</v>
      </c>
      <c r="AO22">
        <f t="shared" si="28"/>
        <v>1.3751461395550093</v>
      </c>
      <c r="BB22">
        <f t="shared" si="29"/>
        <v>1.5011075497217095</v>
      </c>
      <c r="BC22">
        <f t="shared" si="16"/>
        <v>0.13846626825306341</v>
      </c>
      <c r="BD22">
        <f t="shared" si="30"/>
        <v>0.51809333542809677</v>
      </c>
    </row>
    <row r="23" spans="2:56" x14ac:dyDescent="0.25">
      <c r="B23">
        <v>6.6979009716305882E-7</v>
      </c>
      <c r="C23">
        <v>8.9640889200381935E-7</v>
      </c>
      <c r="D23">
        <v>6.7131986725144088E-7</v>
      </c>
      <c r="E23">
        <v>3.0986618367023766E-4</v>
      </c>
      <c r="F23">
        <v>2.2695203369949013E-6</v>
      </c>
      <c r="G23">
        <v>7.4705458246171474E-6</v>
      </c>
      <c r="H23">
        <v>3.9493934309575707E-6</v>
      </c>
      <c r="I23">
        <v>2.5204935809597373E-6</v>
      </c>
      <c r="J23">
        <v>3.3313038875348866E-4</v>
      </c>
      <c r="K23">
        <v>2.1582047338597476E-4</v>
      </c>
      <c r="L23">
        <v>1.5832265489734709E-6</v>
      </c>
      <c r="M23">
        <v>1.2669361240114085E-6</v>
      </c>
      <c r="N23">
        <v>2.2887834347784519E-6</v>
      </c>
      <c r="O23">
        <v>3.3115793485194445E-6</v>
      </c>
      <c r="P23">
        <v>8.2968999777222052E-6</v>
      </c>
      <c r="AB23">
        <f t="shared" si="20"/>
        <v>1.0685275357945023</v>
      </c>
      <c r="AC23">
        <f t="shared" si="21"/>
        <v>1.4902062767522495</v>
      </c>
      <c r="AD23">
        <f t="shared" si="22"/>
        <v>1.4823597693289439</v>
      </c>
      <c r="AE23">
        <f t="shared" si="23"/>
        <v>1.1438395715764196</v>
      </c>
      <c r="AF23">
        <f t="shared" si="32"/>
        <v>1.2812242918064576</v>
      </c>
      <c r="AG23">
        <f t="shared" si="18"/>
        <v>3.1084355644155335</v>
      </c>
      <c r="AH23">
        <f t="shared" si="31"/>
        <v>1.5163282569696308</v>
      </c>
      <c r="AI23">
        <f t="shared" si="24"/>
        <v>1.1199688658651838</v>
      </c>
      <c r="AJ23">
        <f t="shared" si="25"/>
        <v>1.1195349668689474</v>
      </c>
      <c r="AL23">
        <f t="shared" si="26"/>
        <v>1.680907739386668</v>
      </c>
      <c r="AM23">
        <f t="shared" si="27"/>
        <v>1.4646559262042154</v>
      </c>
      <c r="AN23">
        <f t="shared" si="19"/>
        <v>1.4017534701878112</v>
      </c>
      <c r="AO23">
        <f t="shared" si="28"/>
        <v>1.4631013068829162</v>
      </c>
      <c r="BB23">
        <f t="shared" si="29"/>
        <v>1.4877571955414983</v>
      </c>
      <c r="BC23">
        <f t="shared" si="16"/>
        <v>0.13974551085502224</v>
      </c>
      <c r="BD23">
        <f t="shared" si="30"/>
        <v>0.522879822959192</v>
      </c>
    </row>
    <row r="24" spans="2:56" x14ac:dyDescent="0.25">
      <c r="B24">
        <v>7.4285981099819764E-7</v>
      </c>
      <c r="C24">
        <v>8.7465014075860381E-7</v>
      </c>
      <c r="D24">
        <v>7.0199530455283821E-7</v>
      </c>
      <c r="E24">
        <v>3.2006035326048732E-4</v>
      </c>
      <c r="F24">
        <v>2.3527209123130888E-6</v>
      </c>
      <c r="G24">
        <v>7.1166832640301436E-6</v>
      </c>
      <c r="H24">
        <v>3.5712837416213006E-6</v>
      </c>
      <c r="I24">
        <v>2.5164617909467779E-6</v>
      </c>
      <c r="J24">
        <v>3.4437287831678987E-4</v>
      </c>
      <c r="K24">
        <v>2.2021323093213141E-4</v>
      </c>
      <c r="L24">
        <v>1.2991094990866259E-6</v>
      </c>
      <c r="M24">
        <v>1.1850352166220546E-6</v>
      </c>
      <c r="N24">
        <v>1.9936524040531367E-6</v>
      </c>
      <c r="O24">
        <v>3.1857416615821421E-6</v>
      </c>
      <c r="P24">
        <v>8.3156992332078516E-6</v>
      </c>
      <c r="AB24">
        <f t="shared" si="20"/>
        <v>1.1850968932636119</v>
      </c>
      <c r="AC24">
        <f t="shared" si="21"/>
        <v>1.4540341370410641</v>
      </c>
      <c r="AD24">
        <f t="shared" si="22"/>
        <v>1.5500950418575796</v>
      </c>
      <c r="AE24">
        <f t="shared" si="23"/>
        <v>1.1814703141071945</v>
      </c>
      <c r="AF24">
        <f t="shared" si="32"/>
        <v>1.3281939516294152</v>
      </c>
      <c r="AG24">
        <f t="shared" si="18"/>
        <v>2.9611961264859548</v>
      </c>
      <c r="AH24">
        <f t="shared" si="31"/>
        <v>1.3711570006241764</v>
      </c>
      <c r="AI24">
        <f t="shared" si="24"/>
        <v>1.1181773598989193</v>
      </c>
      <c r="AJ24">
        <f t="shared" si="25"/>
        <v>1.1573170504184869</v>
      </c>
      <c r="AL24">
        <f t="shared" si="26"/>
        <v>1.3792613651794172</v>
      </c>
      <c r="AM24">
        <f t="shared" si="27"/>
        <v>1.3699734500352434</v>
      </c>
      <c r="AN24">
        <f t="shared" si="19"/>
        <v>1.2210020106162938</v>
      </c>
      <c r="AO24">
        <f t="shared" si="28"/>
        <v>1.4075044858991748</v>
      </c>
      <c r="BB24">
        <f t="shared" si="29"/>
        <v>1.4372676297735791</v>
      </c>
      <c r="BC24">
        <f t="shared" si="16"/>
        <v>0.12715757136960779</v>
      </c>
      <c r="BD24">
        <f t="shared" si="30"/>
        <v>0.47578006619932756</v>
      </c>
    </row>
    <row r="25" spans="2:56" x14ac:dyDescent="0.25">
      <c r="B25">
        <v>6.6227948991581798E-7</v>
      </c>
      <c r="C25">
        <v>8.9235982159152627E-7</v>
      </c>
      <c r="D25">
        <v>6.872469384688884E-7</v>
      </c>
      <c r="E25">
        <v>3.1094372388906777E-4</v>
      </c>
      <c r="F25">
        <v>2.2875537979416549E-6</v>
      </c>
      <c r="G25">
        <v>7.4508170655462891E-6</v>
      </c>
      <c r="H25">
        <v>4.2156643758062273E-6</v>
      </c>
      <c r="I25">
        <v>2.2798267309553921E-6</v>
      </c>
      <c r="J25">
        <v>3.4644623519852757E-4</v>
      </c>
      <c r="K25">
        <v>2.3136178788263351E-4</v>
      </c>
      <c r="L25">
        <v>1.5640980564057827E-6</v>
      </c>
      <c r="M25">
        <v>1.4462893886957318E-6</v>
      </c>
      <c r="N25">
        <v>2.2273889044299722E-6</v>
      </c>
      <c r="O25">
        <v>3.1035742722451687E-6</v>
      </c>
      <c r="P25">
        <v>7.9116543929558247E-6</v>
      </c>
      <c r="AB25">
        <f t="shared" si="20"/>
        <v>1.0565457362901407</v>
      </c>
      <c r="AC25">
        <f t="shared" si="21"/>
        <v>1.4834750292186347</v>
      </c>
      <c r="AD25">
        <f t="shared" si="22"/>
        <v>1.5175287711233423</v>
      </c>
      <c r="AE25">
        <f t="shared" si="23"/>
        <v>1.1478172019446777</v>
      </c>
      <c r="AF25">
        <f t="shared" si="32"/>
        <v>1.2914048166749492</v>
      </c>
      <c r="AG25">
        <f t="shared" si="18"/>
        <v>3.1002265823977058</v>
      </c>
      <c r="AH25">
        <f t="shared" si="31"/>
        <v>1.6185601983404669</v>
      </c>
      <c r="AI25">
        <f t="shared" si="24"/>
        <v>1.0130297404943192</v>
      </c>
      <c r="AJ25">
        <f t="shared" si="25"/>
        <v>1.1642848792514828</v>
      </c>
      <c r="AL25">
        <f t="shared" si="26"/>
        <v>1.6605990657981189</v>
      </c>
      <c r="AM25">
        <f t="shared" si="27"/>
        <v>1.6719993092093728</v>
      </c>
      <c r="AN25">
        <f t="shared" si="19"/>
        <v>1.3641527104746656</v>
      </c>
      <c r="AO25">
        <f t="shared" si="28"/>
        <v>1.3712018030793198</v>
      </c>
      <c r="BB25">
        <f t="shared" si="29"/>
        <v>1.4969866034074768</v>
      </c>
      <c r="BC25">
        <f t="shared" si="16"/>
        <v>0.14183542270411778</v>
      </c>
      <c r="BD25">
        <f t="shared" si="30"/>
        <v>0.53069955706706673</v>
      </c>
    </row>
    <row r="26" spans="2:56" x14ac:dyDescent="0.25">
      <c r="B26">
        <v>6.8432564148679376E-7</v>
      </c>
      <c r="C26">
        <v>9.090290404856205E-7</v>
      </c>
      <c r="D26">
        <v>6.7535438574850559E-7</v>
      </c>
      <c r="E26">
        <v>3.1287068850360811E-4</v>
      </c>
      <c r="F26">
        <v>2.6390262064523995E-6</v>
      </c>
      <c r="G26">
        <v>7.7908953244332224E-6</v>
      </c>
      <c r="H26">
        <v>4.2449355532880872E-6</v>
      </c>
      <c r="I26">
        <v>2.5194167392328382E-6</v>
      </c>
      <c r="J26">
        <v>3.2237029518000782E-4</v>
      </c>
      <c r="K26">
        <v>2.0347544341348112E-4</v>
      </c>
      <c r="L26">
        <v>1.4563793229172006E-6</v>
      </c>
      <c r="M26">
        <v>1.4634933904744685E-6</v>
      </c>
      <c r="N26">
        <v>2.1286468836478889E-6</v>
      </c>
      <c r="O26">
        <v>3.3576361602172256E-6</v>
      </c>
      <c r="P26">
        <v>8.0473710113437846E-6</v>
      </c>
      <c r="AB26">
        <f t="shared" si="20"/>
        <v>1.0917163369181042</v>
      </c>
      <c r="AC26">
        <f t="shared" si="21"/>
        <v>1.511186238741566</v>
      </c>
      <c r="AD26">
        <f t="shared" si="22"/>
        <v>1.4912685000256063</v>
      </c>
      <c r="AE26">
        <f t="shared" si="23"/>
        <v>1.1549303962695041</v>
      </c>
      <c r="AF26">
        <f t="shared" si="32"/>
        <v>1.4898233901255646</v>
      </c>
      <c r="AG26">
        <f t="shared" si="18"/>
        <v>3.2417304804295246</v>
      </c>
      <c r="AH26">
        <f t="shared" si="31"/>
        <v>1.6297985604602307</v>
      </c>
      <c r="AI26">
        <f t="shared" si="24"/>
        <v>1.1194903765658251</v>
      </c>
      <c r="AJ26">
        <f t="shared" si="25"/>
        <v>1.08337404787453</v>
      </c>
      <c r="AL26">
        <f t="shared" si="26"/>
        <v>1.5462343509597489</v>
      </c>
      <c r="AM26">
        <f t="shared" si="27"/>
        <v>1.6918881912785588</v>
      </c>
      <c r="AN26">
        <f t="shared" si="19"/>
        <v>1.303678675150288</v>
      </c>
      <c r="AO26">
        <f t="shared" si="28"/>
        <v>1.4834498398015101</v>
      </c>
      <c r="BB26">
        <f t="shared" si="29"/>
        <v>1.5260437988154274</v>
      </c>
      <c r="BC26">
        <f t="shared" si="16"/>
        <v>0.14888210492937182</v>
      </c>
      <c r="BD26">
        <f t="shared" si="30"/>
        <v>0.55706582766743706</v>
      </c>
    </row>
    <row r="27" spans="2:56" x14ac:dyDescent="0.25">
      <c r="B27">
        <v>7.1252861744142137E-7</v>
      </c>
      <c r="C27">
        <v>8.6730142356827855E-7</v>
      </c>
      <c r="D27">
        <v>7.071357686072588E-7</v>
      </c>
      <c r="E27">
        <v>3.0905927997082472E-4</v>
      </c>
      <c r="F27">
        <v>2.5105036911554635E-6</v>
      </c>
      <c r="G27">
        <v>7.9907040344551206E-6</v>
      </c>
      <c r="H27">
        <v>4.1687962948344648E-6</v>
      </c>
      <c r="I27">
        <v>2.4351347747142427E-6</v>
      </c>
      <c r="J27">
        <v>3.2324684434570372E-4</v>
      </c>
      <c r="K27">
        <v>2.2683787392452359E-4</v>
      </c>
      <c r="L27">
        <v>1.3620410754811019E-6</v>
      </c>
      <c r="M27">
        <v>1.2283744581509382E-6</v>
      </c>
      <c r="N27">
        <v>2.4451619538012892E-6</v>
      </c>
      <c r="O27">
        <v>3.0510127544403076E-6</v>
      </c>
      <c r="P27">
        <v>8.9069544628728181E-6</v>
      </c>
      <c r="AB27">
        <f t="shared" si="20"/>
        <v>1.1367090242189639</v>
      </c>
      <c r="AC27">
        <f t="shared" si="21"/>
        <v>1.4418174973124913</v>
      </c>
      <c r="AD27">
        <f t="shared" si="22"/>
        <v>1.5614458412032819</v>
      </c>
      <c r="AE27">
        <f t="shared" si="23"/>
        <v>1.140860968455202</v>
      </c>
      <c r="AF27">
        <f t="shared" si="32"/>
        <v>1.41726789636844</v>
      </c>
      <c r="AG27">
        <f t="shared" si="18"/>
        <v>3.3248693185938549</v>
      </c>
      <c r="AH27">
        <f t="shared" si="31"/>
        <v>1.6005656893684417</v>
      </c>
      <c r="AI27">
        <f t="shared" si="24"/>
        <v>1.0820401021720143</v>
      </c>
      <c r="AJ27">
        <f t="shared" si="25"/>
        <v>1.0863198236857621</v>
      </c>
      <c r="AL27">
        <f t="shared" si="26"/>
        <v>1.4460756653071312</v>
      </c>
      <c r="AM27">
        <f t="shared" si="27"/>
        <v>1.4200762734842207</v>
      </c>
      <c r="AN27">
        <f t="shared" si="19"/>
        <v>1.4975266780729473</v>
      </c>
      <c r="AO27">
        <f t="shared" si="28"/>
        <v>1.3479794015305169</v>
      </c>
      <c r="BB27">
        <f t="shared" si="29"/>
        <v>1.5002733984440975</v>
      </c>
      <c r="BC27">
        <f t="shared" si="16"/>
        <v>0.15417717215011878</v>
      </c>
      <c r="BD27">
        <f t="shared" si="30"/>
        <v>0.57687815504740947</v>
      </c>
    </row>
    <row r="28" spans="2:56" x14ac:dyDescent="0.25">
      <c r="B28">
        <v>7.4638592195697129E-7</v>
      </c>
      <c r="C28">
        <v>8.3352642832323909E-7</v>
      </c>
      <c r="D28">
        <v>6.4440610003657639E-7</v>
      </c>
      <c r="E28">
        <v>2.9640577849932015E-4</v>
      </c>
      <c r="F28">
        <v>2.2388994693756104E-6</v>
      </c>
      <c r="G28">
        <v>7.3910778155550361E-6</v>
      </c>
      <c r="H28">
        <v>4.2409883462823927E-6</v>
      </c>
      <c r="I28">
        <v>2.5408044166397303E-6</v>
      </c>
      <c r="J28">
        <v>3.3422373235225677E-4</v>
      </c>
      <c r="K28">
        <v>2.2049287508707494E-4</v>
      </c>
      <c r="L28">
        <v>1.7671773093752563E-6</v>
      </c>
      <c r="M28">
        <v>1.5323021216318011E-6</v>
      </c>
      <c r="N28">
        <v>2.2074200387578458E-6</v>
      </c>
      <c r="O28">
        <v>3.4149488783441484E-6</v>
      </c>
      <c r="P28">
        <v>8.8379347289446741E-6</v>
      </c>
      <c r="AB28">
        <f t="shared" si="20"/>
        <v>1.1907221580587695</v>
      </c>
      <c r="AC28">
        <f t="shared" si="21"/>
        <v>1.3856693372926543</v>
      </c>
      <c r="AD28">
        <f t="shared" si="22"/>
        <v>1.4229307434552667</v>
      </c>
      <c r="AE28">
        <f t="shared" si="23"/>
        <v>1.0941518518595355</v>
      </c>
      <c r="AF28">
        <f t="shared" si="32"/>
        <v>1.2639377318270157</v>
      </c>
      <c r="AG28">
        <f t="shared" si="18"/>
        <v>3.0753695487051456</v>
      </c>
      <c r="AH28">
        <f t="shared" si="31"/>
        <v>1.6282830716583487</v>
      </c>
      <c r="AI28">
        <f t="shared" si="24"/>
        <v>1.1289938853189665</v>
      </c>
      <c r="AJ28">
        <f t="shared" si="25"/>
        <v>1.1232093131037755</v>
      </c>
      <c r="AL28">
        <f t="shared" si="26"/>
        <v>1.8762078100088446</v>
      </c>
      <c r="AM28">
        <f t="shared" si="27"/>
        <v>1.7714353081016896</v>
      </c>
      <c r="AN28">
        <f t="shared" si="19"/>
        <v>1.3519228829050132</v>
      </c>
      <c r="AO28">
        <f t="shared" si="28"/>
        <v>1.5087713870052644</v>
      </c>
      <c r="BB28">
        <f t="shared" si="29"/>
        <v>1.5247388484077147</v>
      </c>
      <c r="BC28">
        <f t="shared" si="16"/>
        <v>0.1410467176689153</v>
      </c>
      <c r="BD28">
        <f t="shared" si="30"/>
        <v>0.52774849304611549</v>
      </c>
    </row>
    <row r="29" spans="2:56" x14ac:dyDescent="0.25">
      <c r="B29">
        <v>6.6580832935869694E-7</v>
      </c>
      <c r="C29">
        <v>8.6265936261042953E-7</v>
      </c>
      <c r="D29">
        <v>7.089802238624543E-7</v>
      </c>
      <c r="E29">
        <v>3.1035096617415547E-4</v>
      </c>
      <c r="F29">
        <v>2.2354142856784165E-6</v>
      </c>
      <c r="G29">
        <v>7.5245698099024594E-6</v>
      </c>
      <c r="H29">
        <v>4.1425882955081761E-6</v>
      </c>
      <c r="I29">
        <v>2.5057734092115425E-6</v>
      </c>
      <c r="J29">
        <v>3.2573388307355344E-4</v>
      </c>
      <c r="K29">
        <v>2.2382191673386842E-4</v>
      </c>
      <c r="L29">
        <v>1.6325466276612133E-6</v>
      </c>
      <c r="M29">
        <v>1.3801654858980328E-6</v>
      </c>
      <c r="N29">
        <v>2.1456144168041646E-6</v>
      </c>
      <c r="O29">
        <v>3.2335010473616421E-6</v>
      </c>
      <c r="P29">
        <v>8.1232356023974717E-6</v>
      </c>
      <c r="AB29">
        <f t="shared" si="20"/>
        <v>1.0621753538824055</v>
      </c>
      <c r="AC29">
        <f t="shared" si="21"/>
        <v>1.4341004516225611</v>
      </c>
      <c r="AD29">
        <f t="shared" si="22"/>
        <v>1.5655186333252005</v>
      </c>
      <c r="AE29">
        <f t="shared" si="23"/>
        <v>1.1456290969935565</v>
      </c>
      <c r="AF29">
        <f t="shared" si="32"/>
        <v>1.2619702226835794</v>
      </c>
      <c r="AG29">
        <f t="shared" si="18"/>
        <v>3.1309145212594842</v>
      </c>
      <c r="AH29">
        <f t="shared" si="31"/>
        <v>1.5905034024294933</v>
      </c>
      <c r="AI29">
        <f t="shared" si="24"/>
        <v>1.1134280302992035</v>
      </c>
      <c r="AJ29">
        <f t="shared" si="25"/>
        <v>1.0946778928196033</v>
      </c>
      <c r="AL29">
        <f t="shared" si="26"/>
        <v>1.733270745822568</v>
      </c>
      <c r="AM29">
        <f t="shared" si="27"/>
        <v>1.5955560187696338</v>
      </c>
      <c r="AN29">
        <f t="shared" si="19"/>
        <v>1.3140703522836201</v>
      </c>
      <c r="AO29">
        <f t="shared" si="28"/>
        <v>1.4286052394659443</v>
      </c>
      <c r="BB29">
        <f t="shared" si="29"/>
        <v>1.4977246124351424</v>
      </c>
      <c r="BC29">
        <f t="shared" si="16"/>
        <v>0.1436659826401632</v>
      </c>
      <c r="BD29">
        <f t="shared" si="30"/>
        <v>0.53754888517370347</v>
      </c>
    </row>
    <row r="30" spans="2:56" x14ac:dyDescent="0.25">
      <c r="B30">
        <v>7.2762395575409755E-7</v>
      </c>
      <c r="C30">
        <v>8.5092688095755875E-7</v>
      </c>
      <c r="D30">
        <v>6.3266634242609143E-7</v>
      </c>
      <c r="E30">
        <v>3.1604114337824285E-4</v>
      </c>
      <c r="F30">
        <v>2.5551053113304079E-6</v>
      </c>
      <c r="G30">
        <v>8.0477366282138973E-6</v>
      </c>
      <c r="H30">
        <v>4.0611703298054636E-6</v>
      </c>
      <c r="I30">
        <v>2.4333894543815404E-6</v>
      </c>
      <c r="J30">
        <v>3.3089763019233942E-4</v>
      </c>
      <c r="K30">
        <v>2.0154473895672709E-4</v>
      </c>
      <c r="L30">
        <v>1.3987246347824112E-6</v>
      </c>
      <c r="M30">
        <v>1.310083462158218E-6</v>
      </c>
      <c r="N30">
        <v>2.4174150894396007E-6</v>
      </c>
      <c r="O30">
        <v>3.2980897231027484E-6</v>
      </c>
      <c r="P30">
        <v>8.3390295912977308E-6</v>
      </c>
      <c r="AB30">
        <f t="shared" si="20"/>
        <v>1.1607908742157718</v>
      </c>
      <c r="AC30">
        <f t="shared" si="21"/>
        <v>1.414596162946993</v>
      </c>
      <c r="AD30">
        <f t="shared" si="22"/>
        <v>1.3970078634208849</v>
      </c>
      <c r="AE30">
        <f t="shared" si="23"/>
        <v>1.1666338086991868</v>
      </c>
      <c r="AF30">
        <f t="shared" si="32"/>
        <v>1.4424470843627319</v>
      </c>
      <c r="AG30">
        <f t="shared" si="18"/>
        <v>3.348600133842516</v>
      </c>
      <c r="AH30">
        <f t="shared" si="31"/>
        <v>1.559243826958413</v>
      </c>
      <c r="AI30">
        <f t="shared" si="24"/>
        <v>1.0812645777079355</v>
      </c>
      <c r="AJ30">
        <f t="shared" si="25"/>
        <v>1.1120314446260928</v>
      </c>
      <c r="AL30">
        <f t="shared" si="26"/>
        <v>1.4850225101397929</v>
      </c>
      <c r="AM30">
        <f t="shared" si="27"/>
        <v>1.5145368975641358</v>
      </c>
      <c r="AN30">
        <f t="shared" si="19"/>
        <v>1.4805332557968061</v>
      </c>
      <c r="AO30">
        <f t="shared" si="28"/>
        <v>1.4571414048242948</v>
      </c>
      <c r="BB30">
        <f t="shared" si="29"/>
        <v>1.5092192188542735</v>
      </c>
      <c r="BC30">
        <f t="shared" si="16"/>
        <v>0.15421936988204216</v>
      </c>
      <c r="BD30">
        <f t="shared" si="30"/>
        <v>0.57703604450276569</v>
      </c>
    </row>
    <row r="31" spans="2:56" x14ac:dyDescent="0.25">
      <c r="B31">
        <v>6.7880591814173386E-7</v>
      </c>
      <c r="C31">
        <v>8.9855166152119637E-7</v>
      </c>
      <c r="D31">
        <v>6.3797779148444533E-7</v>
      </c>
      <c r="E31">
        <v>3.087760997004807E-4</v>
      </c>
      <c r="F31">
        <v>2.6796296879183501E-6</v>
      </c>
      <c r="G31">
        <v>7.4799991125473753E-6</v>
      </c>
      <c r="H31">
        <v>3.9646874938625842E-6</v>
      </c>
      <c r="I31">
        <v>2.3643062831979478E-6</v>
      </c>
      <c r="J31">
        <v>3.3552292734384537E-4</v>
      </c>
      <c r="K31">
        <v>2.0085640426259488E-4</v>
      </c>
      <c r="L31">
        <v>1.7165657482109964E-6</v>
      </c>
      <c r="M31">
        <v>1.5174337022472173E-6</v>
      </c>
      <c r="N31">
        <v>2.2813146642874926E-6</v>
      </c>
      <c r="O31">
        <v>3.4367840271443129E-6</v>
      </c>
      <c r="P31">
        <v>8.9403474703431129E-6</v>
      </c>
      <c r="AB31">
        <f t="shared" si="20"/>
        <v>1.0829106283697911</v>
      </c>
      <c r="AC31">
        <f t="shared" si="21"/>
        <v>1.493768455366175</v>
      </c>
      <c r="AD31">
        <f t="shared" si="22"/>
        <v>1.4087362194327218</v>
      </c>
      <c r="AE31">
        <f t="shared" si="23"/>
        <v>1.1398156372245638</v>
      </c>
      <c r="AF31">
        <f t="shared" si="32"/>
        <v>1.5127454877768123</v>
      </c>
      <c r="AG31">
        <f t="shared" si="18"/>
        <v>3.1123690034296079</v>
      </c>
      <c r="AH31">
        <f t="shared" si="31"/>
        <v>1.5222002522904718</v>
      </c>
      <c r="AI31">
        <f t="shared" si="24"/>
        <v>1.0505678120167496</v>
      </c>
      <c r="AJ31">
        <f t="shared" si="25"/>
        <v>1.1275754540232721</v>
      </c>
      <c r="AL31">
        <f t="shared" si="26"/>
        <v>1.8224736397988983</v>
      </c>
      <c r="AM31">
        <f t="shared" si="27"/>
        <v>1.7542465026424459</v>
      </c>
      <c r="AN31">
        <f t="shared" si="19"/>
        <v>1.3971792606777917</v>
      </c>
      <c r="AO31">
        <f t="shared" si="28"/>
        <v>1.5184184560872076</v>
      </c>
      <c r="BB31">
        <f t="shared" si="29"/>
        <v>1.5340774468566545</v>
      </c>
      <c r="BC31">
        <f t="shared" si="16"/>
        <v>0.14262813788260065</v>
      </c>
      <c r="BD31">
        <f t="shared" si="30"/>
        <v>0.53366562567024489</v>
      </c>
    </row>
    <row r="32" spans="2:56" x14ac:dyDescent="0.25">
      <c r="B32">
        <v>6.9409452407853678E-7</v>
      </c>
      <c r="C32">
        <v>8.7018997874110937E-7</v>
      </c>
      <c r="D32">
        <v>6.338232196867466E-7</v>
      </c>
      <c r="E32">
        <v>2.9355555307120085E-4</v>
      </c>
      <c r="F32">
        <v>2.485612640157342E-6</v>
      </c>
      <c r="G32">
        <v>7.5467469287104905E-6</v>
      </c>
      <c r="H32">
        <v>4.4055341277271509E-6</v>
      </c>
      <c r="I32">
        <v>2.479328031768091E-6</v>
      </c>
      <c r="J32">
        <v>3.3641129266470671E-4</v>
      </c>
      <c r="K32">
        <v>2.132175286533311E-4</v>
      </c>
      <c r="L32">
        <v>1.8111186363967136E-6</v>
      </c>
      <c r="M32">
        <v>1.2841146599384956E-6</v>
      </c>
      <c r="N32">
        <v>2.3800857889000326E-6</v>
      </c>
      <c r="O32">
        <v>3.2257157727144659E-6</v>
      </c>
      <c r="P32">
        <v>7.9611363617004827E-6</v>
      </c>
      <c r="AB32">
        <f t="shared" si="20"/>
        <v>1.1073008014950414</v>
      </c>
      <c r="AC32">
        <f t="shared" si="21"/>
        <v>1.4466194834236232</v>
      </c>
      <c r="AD32">
        <f t="shared" si="22"/>
        <v>1.3995623957577097</v>
      </c>
      <c r="AE32">
        <f t="shared" si="23"/>
        <v>1.0836305339345511</v>
      </c>
      <c r="AF32">
        <f t="shared" si="32"/>
        <v>1.4032160200016417</v>
      </c>
      <c r="AG32">
        <f t="shared" si="18"/>
        <v>3.140142246574011</v>
      </c>
      <c r="AH32">
        <f t="shared" si="31"/>
        <v>1.6914587016206795</v>
      </c>
      <c r="AI32">
        <f t="shared" si="24"/>
        <v>1.1016771575310844</v>
      </c>
      <c r="AJ32">
        <f t="shared" si="25"/>
        <v>1.1305609398079208</v>
      </c>
      <c r="AL32">
        <f t="shared" si="26"/>
        <v>1.9228602090083295</v>
      </c>
      <c r="AM32">
        <f t="shared" si="27"/>
        <v>1.4845153681857539</v>
      </c>
      <c r="AN32">
        <f t="shared" si="19"/>
        <v>1.4576711204912487</v>
      </c>
      <c r="AO32">
        <f t="shared" si="28"/>
        <v>1.4251655980405262</v>
      </c>
      <c r="BB32">
        <f t="shared" si="29"/>
        <v>1.5226446596824705</v>
      </c>
      <c r="BC32">
        <f t="shared" si="16"/>
        <v>0.14539613697818035</v>
      </c>
      <c r="BD32">
        <f t="shared" si="30"/>
        <v>0.54402252993280431</v>
      </c>
    </row>
    <row r="33" spans="2:56" x14ac:dyDescent="0.25">
      <c r="B33">
        <v>6.91990862833336E-7</v>
      </c>
      <c r="C33">
        <v>8.4930070443078876E-7</v>
      </c>
      <c r="D33">
        <v>5.9663216234184802E-7</v>
      </c>
      <c r="E33">
        <v>2.9923970578238368E-4</v>
      </c>
      <c r="F33">
        <v>2.605884219519794E-6</v>
      </c>
      <c r="G33">
        <v>7.2138973337132484E-6</v>
      </c>
      <c r="H33">
        <v>4.2661704355850816E-6</v>
      </c>
      <c r="I33">
        <v>2.470023900968954E-6</v>
      </c>
      <c r="J33">
        <v>3.3497731783427298E-4</v>
      </c>
      <c r="K33">
        <v>2.1332380129024386E-4</v>
      </c>
      <c r="L33">
        <v>1.6645499272271991E-6</v>
      </c>
      <c r="M33">
        <v>1.4572487998520955E-6</v>
      </c>
      <c r="N33">
        <v>2.327462425455451E-6</v>
      </c>
      <c r="O33">
        <v>3.6584824556484818E-6</v>
      </c>
      <c r="P33">
        <v>8.1957259681075811E-6</v>
      </c>
      <c r="AB33">
        <f t="shared" si="20"/>
        <v>1.1039447949252197</v>
      </c>
      <c r="AC33">
        <f t="shared" si="21"/>
        <v>1.4118927778189374</v>
      </c>
      <c r="AD33">
        <f t="shared" si="22"/>
        <v>1.3174398043131839</v>
      </c>
      <c r="AE33">
        <f t="shared" si="23"/>
        <v>1.1046130068359941</v>
      </c>
      <c r="AF33">
        <f t="shared" si="32"/>
        <v>1.4711135693565598</v>
      </c>
      <c r="AG33">
        <f t="shared" si="18"/>
        <v>3.0016461389293254</v>
      </c>
      <c r="AH33">
        <f t="shared" si="31"/>
        <v>1.6379514711851948</v>
      </c>
      <c r="AI33">
        <f t="shared" si="24"/>
        <v>1.097542912993551</v>
      </c>
      <c r="AJ33">
        <f t="shared" si="25"/>
        <v>1.125741850891153</v>
      </c>
      <c r="AL33">
        <f t="shared" si="26"/>
        <v>1.7672485703867498</v>
      </c>
      <c r="AM33">
        <f t="shared" si="27"/>
        <v>1.6846690612147488</v>
      </c>
      <c r="AN33">
        <f t="shared" si="19"/>
        <v>1.4254422161744289</v>
      </c>
      <c r="AO33">
        <f t="shared" si="28"/>
        <v>1.6163678712577538</v>
      </c>
      <c r="BB33">
        <f t="shared" si="29"/>
        <v>1.5204318497140616</v>
      </c>
      <c r="BC33">
        <f t="shared" si="16"/>
        <v>0.13474682071151853</v>
      </c>
      <c r="BD33">
        <f t="shared" si="30"/>
        <v>0.50417643705955717</v>
      </c>
    </row>
    <row r="34" spans="2:56" x14ac:dyDescent="0.25">
      <c r="B34">
        <v>7.0156966103240848E-7</v>
      </c>
      <c r="C34">
        <v>7.994567567948252E-7</v>
      </c>
      <c r="D34">
        <v>6.497139111161232E-7</v>
      </c>
      <c r="E34">
        <v>3.0369151500053704E-4</v>
      </c>
      <c r="F34">
        <v>2.5852204998955131E-6</v>
      </c>
      <c r="G34">
        <v>7.6322467066347599E-6</v>
      </c>
      <c r="H34">
        <v>3.8526741263922304E-6</v>
      </c>
      <c r="I34">
        <v>2.4153850972652435E-6</v>
      </c>
      <c r="J34">
        <v>3.268168366048485E-4</v>
      </c>
      <c r="K34">
        <v>2.0922414842061698E-4</v>
      </c>
      <c r="L34">
        <v>1.386320946039632E-6</v>
      </c>
      <c r="M34">
        <v>1.3700555427931249E-6</v>
      </c>
      <c r="N34">
        <v>2.4952787498477846E-6</v>
      </c>
      <c r="O34">
        <v>3.4917466109618545E-6</v>
      </c>
      <c r="P34">
        <v>7.7152544690761715E-6</v>
      </c>
      <c r="AB34">
        <f t="shared" si="20"/>
        <v>1.1192260146370065</v>
      </c>
      <c r="AC34">
        <f t="shared" si="21"/>
        <v>1.3290313021153843</v>
      </c>
      <c r="AD34">
        <f t="shared" si="22"/>
        <v>1.4346510663465475</v>
      </c>
      <c r="AE34">
        <f t="shared" si="23"/>
        <v>1.1210464087920191</v>
      </c>
      <c r="AF34">
        <f t="shared" si="32"/>
        <v>1.4594481706773119</v>
      </c>
      <c r="AG34">
        <f t="shared" si="18"/>
        <v>3.1757180340316897</v>
      </c>
      <c r="AH34">
        <f t="shared" si="31"/>
        <v>1.4791938926499639</v>
      </c>
      <c r="AI34">
        <f t="shared" si="24"/>
        <v>1.0732644306048063</v>
      </c>
      <c r="AJ34">
        <f t="shared" si="25"/>
        <v>1.0983173216640134</v>
      </c>
      <c r="AL34">
        <f t="shared" si="26"/>
        <v>1.4718535442591998</v>
      </c>
      <c r="AM34">
        <f t="shared" si="27"/>
        <v>1.5838683039736372</v>
      </c>
      <c r="AN34">
        <f t="shared" si="19"/>
        <v>1.5282204482677975</v>
      </c>
      <c r="AO34">
        <f t="shared" si="28"/>
        <v>1.5427016816270274</v>
      </c>
      <c r="BB34">
        <f t="shared" si="29"/>
        <v>1.493580047665108</v>
      </c>
      <c r="BC34">
        <f t="shared" si="16"/>
        <v>0.14403963705602726</v>
      </c>
      <c r="BD34">
        <f t="shared" si="30"/>
        <v>0.53894697197892194</v>
      </c>
    </row>
    <row r="35" spans="2:56" x14ac:dyDescent="0.25">
      <c r="B35">
        <v>6.6202392190461978E-7</v>
      </c>
      <c r="C35">
        <v>7.7949516708031297E-7</v>
      </c>
      <c r="D35">
        <v>6.5523272496648133E-7</v>
      </c>
      <c r="E35">
        <v>3.0287867411971092E-4</v>
      </c>
      <c r="F35">
        <v>2.6105517463292927E-6</v>
      </c>
      <c r="G35">
        <v>6.6320098994765431E-6</v>
      </c>
      <c r="H35">
        <v>4.4771695684175938E-6</v>
      </c>
      <c r="I35">
        <v>2.4678483896423131E-6</v>
      </c>
      <c r="J35">
        <v>3.1577670597471297E-4</v>
      </c>
      <c r="K35">
        <v>2.0619983843062073E-4</v>
      </c>
      <c r="L35">
        <v>1.6198464436456561E-6</v>
      </c>
      <c r="M35">
        <v>1.4559718692908064E-6</v>
      </c>
      <c r="N35">
        <v>2.0913757907692343E-6</v>
      </c>
      <c r="O35">
        <v>3.0886512831784785E-6</v>
      </c>
      <c r="P35">
        <v>8.2237093010917306E-6</v>
      </c>
      <c r="AB35">
        <f t="shared" si="20"/>
        <v>1.0561380242944123</v>
      </c>
      <c r="AC35">
        <f t="shared" si="21"/>
        <v>1.2958467960803945</v>
      </c>
      <c r="AD35">
        <f t="shared" si="22"/>
        <v>1.4468373102300793</v>
      </c>
      <c r="AE35">
        <f t="shared" si="23"/>
        <v>1.1180458891681242</v>
      </c>
      <c r="AF35">
        <f t="shared" si="32"/>
        <v>1.4737485528962562</v>
      </c>
      <c r="AG35">
        <f t="shared" si="18"/>
        <v>2.7595273383046632</v>
      </c>
      <c r="AH35">
        <f t="shared" si="31"/>
        <v>1.718962379038063</v>
      </c>
      <c r="AI35">
        <f t="shared" si="24"/>
        <v>1.096576235287414</v>
      </c>
      <c r="AJ35">
        <f t="shared" si="25"/>
        <v>1.0612152958611867</v>
      </c>
      <c r="AL35">
        <f t="shared" si="26"/>
        <v>1.7197869916389192</v>
      </c>
      <c r="AM35">
        <f t="shared" si="27"/>
        <v>1.6831928511055747</v>
      </c>
      <c r="AN35">
        <f t="shared" si="19"/>
        <v>1.2808521888228896</v>
      </c>
      <c r="AO35">
        <f t="shared" si="28"/>
        <v>1.364608621244243</v>
      </c>
      <c r="BB35">
        <f t="shared" si="29"/>
        <v>1.4673337287670942</v>
      </c>
      <c r="BC35">
        <f t="shared" si="16"/>
        <v>0.1222819524233741</v>
      </c>
      <c r="BD35">
        <f t="shared" si="30"/>
        <v>0.45753717055405735</v>
      </c>
    </row>
    <row r="36" spans="2:56" x14ac:dyDescent="0.25">
      <c r="B36">
        <v>7.0322948886314407E-7</v>
      </c>
      <c r="C36">
        <v>7.9152960097417235E-7</v>
      </c>
      <c r="D36">
        <v>6.484406185336411E-7</v>
      </c>
      <c r="E36">
        <v>3.0682256328873336E-4</v>
      </c>
      <c r="F36">
        <v>2.3770116968080401E-6</v>
      </c>
      <c r="G36">
        <v>7.6836950029246509E-6</v>
      </c>
      <c r="H36">
        <v>3.8987636798992753E-6</v>
      </c>
      <c r="I36">
        <v>2.5711997295729816E-6</v>
      </c>
      <c r="J36">
        <v>3.3247430110350251E-4</v>
      </c>
      <c r="K36">
        <v>1.9797400454990566E-4</v>
      </c>
      <c r="L36">
        <v>1.6929043340496719E-6</v>
      </c>
      <c r="M36">
        <v>1.5753539628349245E-6</v>
      </c>
      <c r="N36">
        <v>2.1195628505665809E-6</v>
      </c>
      <c r="O36">
        <v>3.1280869734473526E-6</v>
      </c>
      <c r="P36">
        <v>7.0460664574056864E-6</v>
      </c>
      <c r="AB36">
        <f t="shared" si="20"/>
        <v>1.1218739662106878</v>
      </c>
      <c r="AC36">
        <f t="shared" si="21"/>
        <v>1.3158530555962953</v>
      </c>
      <c r="AD36">
        <f t="shared" si="22"/>
        <v>1.4318394741519291</v>
      </c>
      <c r="AE36">
        <f t="shared" si="23"/>
        <v>1.1326043558068728</v>
      </c>
      <c r="AF36">
        <f t="shared" si="32"/>
        <v>1.3419069563796509</v>
      </c>
      <c r="AG36">
        <f t="shared" si="18"/>
        <v>3.1971252668725754</v>
      </c>
      <c r="AH36">
        <f t="shared" si="31"/>
        <v>1.4968894941532311</v>
      </c>
      <c r="AI36">
        <f t="shared" si="24"/>
        <v>1.1424998924005272</v>
      </c>
      <c r="AJ36">
        <f t="shared" si="25"/>
        <v>1.1173300852661647</v>
      </c>
      <c r="AL36">
        <f t="shared" si="26"/>
        <v>1.7973523744851052</v>
      </c>
      <c r="AM36">
        <f t="shared" si="27"/>
        <v>1.8212058791329324</v>
      </c>
      <c r="AN36">
        <f t="shared" si="19"/>
        <v>1.2981152064963579</v>
      </c>
      <c r="AO36">
        <f t="shared" si="28"/>
        <v>1.3820318516421544</v>
      </c>
      <c r="BB36">
        <f t="shared" si="29"/>
        <v>1.5074329121995758</v>
      </c>
      <c r="BC36">
        <f t="shared" si="16"/>
        <v>0.14923499441650526</v>
      </c>
      <c r="BD36">
        <f t="shared" si="30"/>
        <v>0.55838621922368481</v>
      </c>
    </row>
    <row r="37" spans="2:56" x14ac:dyDescent="0.25">
      <c r="B37">
        <v>7.1878275775816292E-7</v>
      </c>
      <c r="C37">
        <v>7.6053038355894387E-7</v>
      </c>
      <c r="D37">
        <v>5.8890873333439231E-7</v>
      </c>
      <c r="E37">
        <v>3.0529499053955078E-4</v>
      </c>
      <c r="F37">
        <v>2.1926898625679314E-6</v>
      </c>
      <c r="G37">
        <v>7.4406725616427138E-6</v>
      </c>
      <c r="H37">
        <v>4.2592728277668357E-6</v>
      </c>
      <c r="I37">
        <v>2.3706329557171557E-6</v>
      </c>
      <c r="J37">
        <v>3.2833439763635397E-4</v>
      </c>
      <c r="K37">
        <v>1.9346963381394744E-4</v>
      </c>
      <c r="L37">
        <v>1.6492758732056245E-6</v>
      </c>
      <c r="M37">
        <v>1.5870609786361456E-6</v>
      </c>
      <c r="N37">
        <v>2.2812346287537366E-6</v>
      </c>
      <c r="O37">
        <v>3.1663585104979575E-6</v>
      </c>
      <c r="P37">
        <v>8.2281057984801009E-6</v>
      </c>
      <c r="AB37">
        <f t="shared" si="20"/>
        <v>1.1466863606553579</v>
      </c>
      <c r="AC37">
        <f t="shared" si="21"/>
        <v>1.2643193986026469</v>
      </c>
      <c r="AD37">
        <f t="shared" si="22"/>
        <v>1.3003854893726843</v>
      </c>
      <c r="AE37">
        <f t="shared" si="23"/>
        <v>1.1269654760224421</v>
      </c>
      <c r="AF37">
        <f t="shared" si="32"/>
        <v>1.2378507786538104</v>
      </c>
      <c r="AG37">
        <f t="shared" si="18"/>
        <v>3.096005533834786</v>
      </c>
      <c r="AH37">
        <f t="shared" si="31"/>
        <v>1.635303206882551</v>
      </c>
      <c r="AI37">
        <f t="shared" si="24"/>
        <v>1.0533790376828511</v>
      </c>
      <c r="AJ37">
        <f t="shared" si="25"/>
        <v>1.1034173146291861</v>
      </c>
      <c r="AL37">
        <f t="shared" si="26"/>
        <v>1.7510321447379245</v>
      </c>
      <c r="AM37">
        <f t="shared" si="27"/>
        <v>1.8347399079970985</v>
      </c>
      <c r="AN37">
        <f t="shared" si="19"/>
        <v>1.3971302433328232</v>
      </c>
      <c r="AO37">
        <f t="shared" si="28"/>
        <v>1.3989407431353305</v>
      </c>
      <c r="BB37">
        <f t="shared" si="29"/>
        <v>1.4881658181184227</v>
      </c>
      <c r="BC37">
        <f t="shared" si="16"/>
        <v>0.14525080957666073</v>
      </c>
      <c r="BD37">
        <f t="shared" si="30"/>
        <v>0.54347876458740774</v>
      </c>
    </row>
    <row r="38" spans="2:56" x14ac:dyDescent="0.25">
      <c r="B38">
        <v>7.1694194048177451E-7</v>
      </c>
      <c r="C38">
        <v>8.1275356933474541E-7</v>
      </c>
      <c r="D38">
        <v>5.8003570302389562E-7</v>
      </c>
      <c r="E38">
        <v>3.1045571085996926E-4</v>
      </c>
      <c r="F38">
        <v>2.3886750568635762E-6</v>
      </c>
      <c r="G38">
        <v>7.8290177043527365E-6</v>
      </c>
      <c r="H38">
        <v>3.9498299884144217E-6</v>
      </c>
      <c r="I38">
        <v>2.748052793322131E-6</v>
      </c>
      <c r="J38">
        <v>3.3425033325329423E-4</v>
      </c>
      <c r="K38">
        <v>1.9822557806037366E-4</v>
      </c>
      <c r="L38">
        <v>1.5793984857737087E-6</v>
      </c>
      <c r="M38">
        <v>1.384218194289133E-6</v>
      </c>
      <c r="N38">
        <v>2.483870048308745E-6</v>
      </c>
      <c r="O38">
        <v>3.461384039837867E-6</v>
      </c>
      <c r="P38">
        <v>8.0936442827805877E-6</v>
      </c>
      <c r="AB38">
        <f t="shared" si="20"/>
        <v>1.1437496735402177</v>
      </c>
      <c r="AC38">
        <f t="shared" si="21"/>
        <v>1.3511361626143616</v>
      </c>
      <c r="AD38">
        <f t="shared" si="22"/>
        <v>1.2807927083364719</v>
      </c>
      <c r="AE38">
        <f t="shared" si="23"/>
        <v>1.1460157513716724</v>
      </c>
      <c r="AF38">
        <f t="shared" si="32"/>
        <v>1.348491334577832</v>
      </c>
      <c r="AG38">
        <f t="shared" si="18"/>
        <v>3.2575929039155689</v>
      </c>
      <c r="AH38">
        <f t="shared" si="31"/>
        <v>1.516495868634355</v>
      </c>
      <c r="AI38">
        <f t="shared" si="24"/>
        <v>1.2210836772306788</v>
      </c>
      <c r="AJ38">
        <f t="shared" si="25"/>
        <v>1.123298709447871</v>
      </c>
      <c r="AL38">
        <f t="shared" si="26"/>
        <v>1.6768434940874002</v>
      </c>
      <c r="AM38">
        <f t="shared" si="27"/>
        <v>1.6002411984323688</v>
      </c>
      <c r="AN38">
        <f t="shared" si="19"/>
        <v>1.5212332485486446</v>
      </c>
      <c r="AO38">
        <f t="shared" si="28"/>
        <v>1.5292870800678973</v>
      </c>
      <c r="BB38">
        <f t="shared" si="29"/>
        <v>1.5166355239081033</v>
      </c>
      <c r="BC38">
        <f t="shared" si="16"/>
        <v>0.14827424477546572</v>
      </c>
      <c r="BD38">
        <f t="shared" si="30"/>
        <v>0.55479142323244879</v>
      </c>
    </row>
    <row r="39" spans="2:56" x14ac:dyDescent="0.25">
      <c r="B39">
        <v>6.612272045458667E-7</v>
      </c>
      <c r="C39">
        <v>7.6558353612199426E-7</v>
      </c>
      <c r="D39">
        <v>5.6044518714770675E-7</v>
      </c>
      <c r="E39">
        <v>3.147285315208137E-4</v>
      </c>
      <c r="F39">
        <v>2.3056636564433575E-6</v>
      </c>
      <c r="G39">
        <v>7.6864780567120761E-6</v>
      </c>
      <c r="H39">
        <v>4.1671446524560452E-6</v>
      </c>
      <c r="I39">
        <v>2.398504875600338E-6</v>
      </c>
      <c r="J39">
        <v>3.1499163014814258E-4</v>
      </c>
      <c r="K39">
        <v>1.9536339095793664E-4</v>
      </c>
      <c r="L39">
        <v>1.6412213881267235E-6</v>
      </c>
      <c r="M39">
        <v>1.5058758435770869E-6</v>
      </c>
      <c r="N39">
        <v>2.2486638044938445E-6</v>
      </c>
      <c r="O39">
        <v>3.3773940231185406E-6</v>
      </c>
      <c r="P39">
        <v>8.5182400653138757E-6</v>
      </c>
      <c r="AB39">
        <f t="shared" si="20"/>
        <v>1.0548670075390454</v>
      </c>
      <c r="AC39">
        <f t="shared" si="21"/>
        <v>1.2727198503764032</v>
      </c>
      <c r="AD39">
        <f t="shared" si="22"/>
        <v>1.2375343541421286</v>
      </c>
      <c r="AE39">
        <f t="shared" si="23"/>
        <v>1.1617884352322785</v>
      </c>
      <c r="AF39">
        <f t="shared" si="32"/>
        <v>1.3016284706582759</v>
      </c>
      <c r="AG39">
        <f t="shared" si="18"/>
        <v>3.198283273740294</v>
      </c>
      <c r="AH39">
        <f t="shared" si="31"/>
        <v>1.5999315585702347</v>
      </c>
      <c r="AI39">
        <f t="shared" si="24"/>
        <v>1.0657637875337778</v>
      </c>
      <c r="AJ39">
        <f t="shared" si="25"/>
        <v>1.0585769300165759</v>
      </c>
      <c r="AL39">
        <f t="shared" si="26"/>
        <v>1.7424807177076758</v>
      </c>
      <c r="AM39">
        <f t="shared" si="27"/>
        <v>1.7408849085773572</v>
      </c>
      <c r="AN39">
        <f t="shared" si="19"/>
        <v>1.3771824119917595</v>
      </c>
      <c r="AO39">
        <f t="shared" si="28"/>
        <v>1.492179135400316</v>
      </c>
      <c r="BB39">
        <f t="shared" si="29"/>
        <v>1.4849092954989327</v>
      </c>
      <c r="BC39">
        <f t="shared" si="16"/>
        <v>0.151951615102392</v>
      </c>
      <c r="BD39">
        <f t="shared" si="30"/>
        <v>0.56855088308009583</v>
      </c>
    </row>
    <row r="40" spans="2:56" x14ac:dyDescent="0.25">
      <c r="B40">
        <v>6.7836299422197044E-7</v>
      </c>
      <c r="C40">
        <v>7.8795710578560829E-7</v>
      </c>
      <c r="D40">
        <v>5.6176213547587395E-7</v>
      </c>
      <c r="E40">
        <v>2.9912486206740141E-4</v>
      </c>
      <c r="F40">
        <v>2.1997839212417603E-6</v>
      </c>
      <c r="G40">
        <v>7.444981747539714E-6</v>
      </c>
      <c r="H40">
        <v>3.8665202737320215E-6</v>
      </c>
      <c r="I40">
        <v>2.4534019757993519E-6</v>
      </c>
      <c r="J40">
        <v>3.191641008015722E-4</v>
      </c>
      <c r="K40">
        <v>1.9836853607557714E-4</v>
      </c>
      <c r="L40">
        <v>1.7446654965169728E-6</v>
      </c>
      <c r="M40">
        <v>1.592430635355413E-6</v>
      </c>
      <c r="N40">
        <v>2.2030726540833712E-6</v>
      </c>
      <c r="O40">
        <v>3.3005198929458857E-6</v>
      </c>
      <c r="P40">
        <v>8.2664373621810228E-6</v>
      </c>
      <c r="AB40">
        <f t="shared" si="20"/>
        <v>1.0822040243060198</v>
      </c>
      <c r="AC40">
        <f t="shared" si="21"/>
        <v>1.3099140752926028</v>
      </c>
      <c r="AD40">
        <f t="shared" si="22"/>
        <v>1.2404423437834196</v>
      </c>
      <c r="AE40">
        <f t="shared" si="23"/>
        <v>1.1041890729165593</v>
      </c>
      <c r="AF40">
        <f t="shared" si="32"/>
        <v>1.241855625031369</v>
      </c>
      <c r="AG40">
        <f t="shared" si="18"/>
        <v>3.0977985523116653</v>
      </c>
      <c r="AH40">
        <f t="shared" si="31"/>
        <v>1.4845099759494693</v>
      </c>
      <c r="AI40">
        <f t="shared" si="24"/>
        <v>1.0901570426936524</v>
      </c>
      <c r="AJ40">
        <f t="shared" si="25"/>
        <v>1.0725991475999908</v>
      </c>
      <c r="AL40">
        <f t="shared" si="26"/>
        <v>1.8523070735756109</v>
      </c>
      <c r="AM40">
        <f t="shared" si="27"/>
        <v>1.8409475607638819</v>
      </c>
      <c r="AN40">
        <f t="shared" si="19"/>
        <v>1.349260349848767</v>
      </c>
      <c r="AO40">
        <f t="shared" si="28"/>
        <v>1.4582150872879298</v>
      </c>
      <c r="BB40">
        <f t="shared" si="29"/>
        <v>1.4787999947200723</v>
      </c>
      <c r="BC40">
        <f t="shared" si="16"/>
        <v>0.14768441308031624</v>
      </c>
      <c r="BD40">
        <f t="shared" si="30"/>
        <v>0.5525844751133393</v>
      </c>
    </row>
    <row r="41" spans="2:56" x14ac:dyDescent="0.25">
      <c r="B41">
        <v>6.8006738729309291E-7</v>
      </c>
      <c r="C41">
        <v>7.8335870057344437E-7</v>
      </c>
      <c r="D41">
        <v>5.9107333072461188E-7</v>
      </c>
      <c r="E41">
        <v>3.2380153425037861E-4</v>
      </c>
      <c r="F41">
        <v>2.2610511223319918E-6</v>
      </c>
      <c r="G41">
        <v>7.2200891736429185E-6</v>
      </c>
      <c r="H41">
        <v>4.1914499888662249E-6</v>
      </c>
      <c r="I41">
        <v>3.0122391763143241E-6</v>
      </c>
      <c r="J41">
        <v>3.2063873368315399E-4</v>
      </c>
      <c r="K41">
        <v>1.9783875904977322E-4</v>
      </c>
      <c r="L41">
        <v>1.4532233763020486E-6</v>
      </c>
      <c r="M41">
        <v>1.5301775420084596E-6</v>
      </c>
      <c r="N41">
        <v>2.437340299366042E-6</v>
      </c>
      <c r="O41">
        <v>3.3636169973760843E-6</v>
      </c>
      <c r="P41">
        <v>8.0926693044602871E-6</v>
      </c>
      <c r="AB41">
        <f t="shared" si="20"/>
        <v>1.0849230715657889</v>
      </c>
      <c r="AC41">
        <f t="shared" si="21"/>
        <v>1.3022696037000701</v>
      </c>
      <c r="AD41">
        <f t="shared" si="22"/>
        <v>1.3051651961035355</v>
      </c>
      <c r="AE41">
        <f t="shared" si="23"/>
        <v>1.1952805040736518</v>
      </c>
      <c r="AF41">
        <f t="shared" si="32"/>
        <v>1.2764431213618646</v>
      </c>
      <c r="AG41">
        <f t="shared" si="18"/>
        <v>3.0042225149931912</v>
      </c>
      <c r="AH41">
        <f t="shared" si="31"/>
        <v>1.6092633380037598</v>
      </c>
      <c r="AI41">
        <f t="shared" si="24"/>
        <v>1.3384735908459826</v>
      </c>
      <c r="AJ41">
        <f t="shared" si="25"/>
        <v>1.0775548740361256</v>
      </c>
      <c r="AL41">
        <f t="shared" si="26"/>
        <v>1.5428836901879599</v>
      </c>
      <c r="AM41">
        <f t="shared" si="27"/>
        <v>1.7689791636465395</v>
      </c>
      <c r="AN41">
        <f t="shared" si="19"/>
        <v>1.4927363466328394</v>
      </c>
      <c r="AO41">
        <f t="shared" si="28"/>
        <v>1.4860922559245882</v>
      </c>
      <c r="BB41">
        <f t="shared" si="29"/>
        <v>1.4987913285443</v>
      </c>
      <c r="BC41">
        <f t="shared" si="16"/>
        <v>0.1324172906482434</v>
      </c>
      <c r="BD41">
        <f t="shared" si="30"/>
        <v>0.49546013369059189</v>
      </c>
    </row>
    <row r="42" spans="2:56" x14ac:dyDescent="0.25">
      <c r="B42">
        <v>7.4192121246596798E-7</v>
      </c>
      <c r="C42">
        <v>7.9718302004039288E-7</v>
      </c>
      <c r="D42">
        <v>5.694637366104871E-7</v>
      </c>
      <c r="E42">
        <v>2.9993714997544885E-4</v>
      </c>
      <c r="F42">
        <v>2.2555905161425471E-6</v>
      </c>
      <c r="G42">
        <v>6.4090017986018211E-6</v>
      </c>
      <c r="H42">
        <v>3.8329817471094429E-6</v>
      </c>
      <c r="I42">
        <v>2.6648631319403648E-6</v>
      </c>
      <c r="J42">
        <v>3.1696807127445936E-4</v>
      </c>
      <c r="K42">
        <v>1.9698760297615081E-4</v>
      </c>
      <c r="L42">
        <v>1.6818667063489556E-6</v>
      </c>
      <c r="M42">
        <v>1.5410114428959787E-6</v>
      </c>
      <c r="N42">
        <v>2.2548229026142508E-6</v>
      </c>
      <c r="O42">
        <v>3.1862946343608201E-6</v>
      </c>
      <c r="P42">
        <v>7.6705218816641718E-6</v>
      </c>
      <c r="AB42">
        <f t="shared" si="20"/>
        <v>1.1835995310586591</v>
      </c>
      <c r="AC42">
        <f t="shared" si="21"/>
        <v>1.3252514012092667</v>
      </c>
      <c r="AD42">
        <f t="shared" si="22"/>
        <v>1.2574484600005831</v>
      </c>
      <c r="AE42">
        <f t="shared" si="23"/>
        <v>1.1071875512975577</v>
      </c>
      <c r="AF42">
        <f t="shared" si="32"/>
        <v>1.2733604165348309</v>
      </c>
      <c r="AG42">
        <f t="shared" si="18"/>
        <v>2.6667354154404088</v>
      </c>
      <c r="AH42">
        <f t="shared" si="31"/>
        <v>1.4716332098070257</v>
      </c>
      <c r="AI42">
        <f t="shared" si="24"/>
        <v>1.1841187623373153</v>
      </c>
      <c r="AJ42">
        <f t="shared" si="25"/>
        <v>1.0652190588213031</v>
      </c>
      <c r="AL42">
        <f t="shared" si="26"/>
        <v>1.785633752258468</v>
      </c>
      <c r="AM42">
        <f t="shared" si="27"/>
        <v>1.7815038180770821</v>
      </c>
      <c r="AN42">
        <f t="shared" si="19"/>
        <v>1.3809545194932027</v>
      </c>
      <c r="AO42">
        <f t="shared" si="28"/>
        <v>1.4077487968789242</v>
      </c>
      <c r="BB42">
        <f t="shared" si="29"/>
        <v>1.4531072840934327</v>
      </c>
      <c r="BC42">
        <f t="shared" si="16"/>
        <v>0.11445948102308126</v>
      </c>
      <c r="BD42">
        <f t="shared" si="30"/>
        <v>0.42826816265632378</v>
      </c>
    </row>
    <row r="44" spans="2:56" x14ac:dyDescent="0.25">
      <c r="AB44">
        <f t="shared" ref="AB44:AJ44" si="33">AVERAGEA(AB38:AB42)</f>
        <v>1.1098686616019462</v>
      </c>
      <c r="AC44">
        <f t="shared" si="33"/>
        <v>1.3122582186385408</v>
      </c>
      <c r="AD44">
        <f t="shared" si="33"/>
        <v>1.2642766124732276</v>
      </c>
      <c r="AE44">
        <f t="shared" si="33"/>
        <v>1.142892262978344</v>
      </c>
      <c r="AF44">
        <f t="shared" si="33"/>
        <v>1.2883557936328347</v>
      </c>
      <c r="AG44">
        <f t="shared" si="33"/>
        <v>3.0449265320802259</v>
      </c>
      <c r="AH44">
        <f t="shared" si="33"/>
        <v>1.536366790192969</v>
      </c>
      <c r="AI44">
        <f t="shared" si="33"/>
        <v>1.1799193721282812</v>
      </c>
      <c r="AJ44">
        <f t="shared" si="33"/>
        <v>1.0794497439843733</v>
      </c>
      <c r="AL44">
        <f>AVERAGEA(AL38:AL42)</f>
        <v>1.7200297455634233</v>
      </c>
      <c r="AM44">
        <f>AVERAGEA(AM38:AM42)</f>
        <v>1.7465113298994459</v>
      </c>
      <c r="AN44">
        <f>AVERAGEA(AN38:AN42)</f>
        <v>1.4242733753030425</v>
      </c>
      <c r="AO44">
        <f>AVERAGEA(AO38:AO42)</f>
        <v>1.4747044711119313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3BBF0-818F-4E22-B6C7-DB7363922D85}">
  <dimension ref="B1:BD44"/>
  <sheetViews>
    <sheetView topLeftCell="R22" workbookViewId="0">
      <selection activeCell="AB44" sqref="AB44:AM44"/>
    </sheetView>
  </sheetViews>
  <sheetFormatPr defaultRowHeight="15" x14ac:dyDescent="0.25"/>
  <cols>
    <col min="4" max="5" width="9.140625" style="4"/>
    <col min="28" max="28" width="11" bestFit="1" customWidth="1"/>
    <col min="36" max="36" width="11" bestFit="1" customWidth="1"/>
    <col min="37" max="37" width="12" bestFit="1" customWidth="1"/>
  </cols>
  <sheetData>
    <row r="1" spans="2:56" x14ac:dyDescent="0.25">
      <c r="B1" t="s">
        <v>0</v>
      </c>
      <c r="C1" t="s">
        <v>43</v>
      </c>
      <c r="D1" s="4" t="s">
        <v>44</v>
      </c>
      <c r="E1" s="4" t="s">
        <v>1</v>
      </c>
      <c r="F1" t="s">
        <v>2</v>
      </c>
      <c r="G1" t="s">
        <v>27</v>
      </c>
      <c r="H1" t="s">
        <v>29</v>
      </c>
      <c r="I1" t="s">
        <v>30</v>
      </c>
      <c r="J1" t="s">
        <v>46</v>
      </c>
      <c r="K1" t="s">
        <v>45</v>
      </c>
      <c r="L1">
        <v>220126</v>
      </c>
      <c r="M1">
        <v>220127</v>
      </c>
      <c r="Q1" t="s">
        <v>47</v>
      </c>
      <c r="AB1">
        <f>AVERAGEA(B2:B9)</f>
        <v>5.7023987665161258E-7</v>
      </c>
      <c r="AC1">
        <f t="shared" ref="AC1:AL1" si="0">AVERAGEA(C2:C9)</f>
        <v>5.7074521464528516E-7</v>
      </c>
      <c r="AD1">
        <f t="shared" si="0"/>
        <v>8.0507197708357126E-7</v>
      </c>
      <c r="AE1">
        <f t="shared" si="0"/>
        <v>7.9069863545555563E-7</v>
      </c>
      <c r="AF1">
        <f t="shared" si="0"/>
        <v>1.9752294520003488E-6</v>
      </c>
      <c r="AG1">
        <f t="shared" si="0"/>
        <v>1.5853414333832916E-4</v>
      </c>
      <c r="AH1">
        <f t="shared" si="0"/>
        <v>1.2639605938602466E-4</v>
      </c>
      <c r="AI1">
        <f t="shared" si="0"/>
        <v>1.8445390708166087E-6</v>
      </c>
      <c r="AJ1">
        <f t="shared" si="0"/>
        <v>2.9567007231889875E-5</v>
      </c>
      <c r="AK1">
        <f t="shared" si="0"/>
        <v>3.0856915145704988E-5</v>
      </c>
      <c r="AL1">
        <f t="shared" si="0"/>
        <v>2.7101195883005857E-6</v>
      </c>
      <c r="AM1">
        <f>AVERAGEA(M2:M9)</f>
        <v>3.2034022297011688E-6</v>
      </c>
      <c r="AN1" t="e">
        <f>AVERAGEA(N2:N9)</f>
        <v>#DIV/0!</v>
      </c>
    </row>
    <row r="2" spans="2:56" x14ac:dyDescent="0.25">
      <c r="B2">
        <v>5.9548256103880703E-7</v>
      </c>
      <c r="C2">
        <v>5.8836667449213564E-7</v>
      </c>
      <c r="D2" s="4">
        <v>8.39731001178734E-7</v>
      </c>
      <c r="E2" s="4">
        <v>8.203296602005139E-7</v>
      </c>
      <c r="F2">
        <v>1.9216950022382662E-6</v>
      </c>
      <c r="G2">
        <v>1.437055179849267E-4</v>
      </c>
      <c r="H2">
        <v>1.21147742902394E-4</v>
      </c>
      <c r="I2">
        <v>2.1287582967488561E-6</v>
      </c>
      <c r="J2">
        <v>2.7474492526380345E-5</v>
      </c>
      <c r="K2">
        <v>2.8180573281133547E-5</v>
      </c>
      <c r="L2">
        <v>2.8277318051550537E-6</v>
      </c>
      <c r="M2">
        <v>3.2335010473616421E-6</v>
      </c>
      <c r="Q2" t="s">
        <v>48</v>
      </c>
      <c r="AB2">
        <f>B2/5.70239876651613E-07</f>
        <v>1.0442667821398537</v>
      </c>
      <c r="AC2">
        <f>C2/5.70745214645285E-07</f>
        <v>1.0308744767274174</v>
      </c>
      <c r="AD2">
        <f>D2/8.05071977083571E-07</f>
        <v>1.0430508390327007</v>
      </c>
      <c r="AE2">
        <f>E2/7.90698635455556E-07</f>
        <v>1.037474485747514</v>
      </c>
      <c r="AF2">
        <f>F2/1.97522945200035E-06</f>
        <v>0.97289709825465154</v>
      </c>
      <c r="AG2">
        <f>G2/0.000158534143338329</f>
        <v>0.90646415313982931</v>
      </c>
      <c r="AH2">
        <f>H2/0.000126396059386025</f>
        <v>0.958477214328319</v>
      </c>
      <c r="AI2">
        <f>I2/1.84453907081661E-06</f>
        <v>1.1540868558595603</v>
      </c>
      <c r="AJ2">
        <f>J2/0.0000295670072318899</f>
        <v>0.92922805175720857</v>
      </c>
      <c r="AK2">
        <f>K2/0.000030856915145705</f>
        <v>0.91326605877697475</v>
      </c>
      <c r="AL2">
        <f>L2/2.71011958830059E-06</f>
        <v>1.0433974269483117</v>
      </c>
      <c r="AM2">
        <f>M2/3.20340222970117E-06</f>
        <v>1.0093958908379981</v>
      </c>
      <c r="BB2">
        <f>AVERAGEA(AB2:AN2)</f>
        <v>1.0035732777958615</v>
      </c>
      <c r="BC2">
        <f>BD2/SQRT(12)</f>
        <v>2.0499586253255288E-2</v>
      </c>
      <c r="BD2">
        <f>STDEVA(AB2:AM2)</f>
        <v>7.1012649849557352E-2</v>
      </c>
    </row>
    <row r="3" spans="2:56" x14ac:dyDescent="0.25">
      <c r="B3">
        <v>5.6441331253154203E-7</v>
      </c>
      <c r="C3">
        <v>5.6850331020541489E-7</v>
      </c>
      <c r="D3" s="4">
        <v>8.8384513219352812E-7</v>
      </c>
      <c r="E3" s="4">
        <v>8.2663609646260738E-7</v>
      </c>
      <c r="F3">
        <v>2.0185689209029078E-6</v>
      </c>
      <c r="G3">
        <v>1.6266043530777097E-4</v>
      </c>
      <c r="H3">
        <v>1.2524581688921899E-4</v>
      </c>
      <c r="I3">
        <v>2.0603893062798306E-6</v>
      </c>
      <c r="J3">
        <v>3.2319083402398974E-5</v>
      </c>
      <c r="K3">
        <v>3.3009295293595642E-5</v>
      </c>
      <c r="L3">
        <v>2.8741596906911582E-6</v>
      </c>
      <c r="M3">
        <v>3.2980897231027484E-6</v>
      </c>
      <c r="AB3">
        <f t="shared" ref="AB3:AB42" si="1">B3/5.70239876651613E-07</f>
        <v>0.98978225768025219</v>
      </c>
      <c r="AC3">
        <f t="shared" ref="AC3:AC42" si="2">C3/5.70745214645285E-07</f>
        <v>0.99607196979958323</v>
      </c>
      <c r="AD3">
        <f t="shared" ref="AD3:AD42" si="3">D3/8.05071977083571E-07</f>
        <v>1.0978461024010775</v>
      </c>
      <c r="AE3">
        <f t="shared" ref="AE3:AE42" si="4">E3/7.90698635455556E-07</f>
        <v>1.0454502630908757</v>
      </c>
      <c r="AF3">
        <f t="shared" ref="AF3:AF42" si="5">F3/1.97522945200035E-06</f>
        <v>1.0219414857644347</v>
      </c>
      <c r="AG3">
        <f t="shared" ref="AG3:AG42" si="6">G3/0.000158534143338329</f>
        <v>1.0260277810353826</v>
      </c>
      <c r="AH3">
        <f t="shared" ref="AH3:AH42" si="7">H3/0.000126396059386025</f>
        <v>0.99089969653806165</v>
      </c>
      <c r="AI3">
        <f t="shared" ref="AI3:AI42" si="8">I3/1.84453907081661E-06</f>
        <v>1.1170212325010063</v>
      </c>
      <c r="AJ3">
        <f t="shared" ref="AJ3:AJ42" si="9">J3/0.0000295670072318899</f>
        <v>1.0930792943947598</v>
      </c>
      <c r="AK3">
        <f t="shared" ref="AK3:AK42" si="10">K3/0.000030856915145705</f>
        <v>1.0697535750974196</v>
      </c>
      <c r="AL3">
        <f t="shared" ref="AL3:AL42" si="11">L3/2.71011958830059E-06</f>
        <v>1.0605287320525332</v>
      </c>
      <c r="AM3">
        <f t="shared" ref="AM3:AM42" si="12">M3/3.20340222970117E-06</f>
        <v>1.029558415276002</v>
      </c>
      <c r="AO3" t="s">
        <v>56</v>
      </c>
      <c r="BB3">
        <f t="shared" ref="BB3:BB42" si="13">AVERAGEA(AB3:AN3)</f>
        <v>1.0448300671359492</v>
      </c>
      <c r="BC3">
        <f t="shared" ref="BC3:BC42" si="14">BD3/SQRT(12)</f>
        <v>1.250605943443928E-2</v>
      </c>
      <c r="BD3">
        <f t="shared" ref="BD3:BD42" si="15">STDEVA(AB3:AM3)</f>
        <v>4.3322260685849857E-2</v>
      </c>
    </row>
    <row r="4" spans="2:56" x14ac:dyDescent="0.25">
      <c r="B4">
        <v>5.5213968153111637E-7</v>
      </c>
      <c r="C4">
        <v>5.6972203310579062E-7</v>
      </c>
      <c r="D4" s="4">
        <v>7.5892603490501642E-7</v>
      </c>
      <c r="E4" s="4">
        <v>8.1557209341553971E-7</v>
      </c>
      <c r="F4">
        <v>1.947590135387145E-6</v>
      </c>
      <c r="G4">
        <v>1.4530245971400291E-4</v>
      </c>
      <c r="H4">
        <v>1.2698948557954282E-4</v>
      </c>
      <c r="I4">
        <v>2.094767523885821E-6</v>
      </c>
      <c r="J4">
        <v>2.9070251912344247E-5</v>
      </c>
      <c r="K4">
        <v>3.3692995202727616E-5</v>
      </c>
      <c r="L4">
        <v>2.860369932022877E-6</v>
      </c>
      <c r="M4">
        <v>3.2257157727144659E-6</v>
      </c>
      <c r="AB4">
        <f t="shared" si="1"/>
        <v>0.96825862963709408</v>
      </c>
      <c r="AC4">
        <f t="shared" si="2"/>
        <v>0.99820728844808582</v>
      </c>
      <c r="AD4">
        <f t="shared" si="3"/>
        <v>0.94268097326437628</v>
      </c>
      <c r="AE4">
        <f t="shared" si="4"/>
        <v>1.0314575703620041</v>
      </c>
      <c r="AF4">
        <f t="shared" si="5"/>
        <v>0.98600703498764952</v>
      </c>
      <c r="AG4">
        <f t="shared" si="6"/>
        <v>0.91653732536285104</v>
      </c>
      <c r="AH4">
        <f t="shared" si="7"/>
        <v>1.0046949738496629</v>
      </c>
      <c r="AI4">
        <f t="shared" si="8"/>
        <v>1.1356590689935511</v>
      </c>
      <c r="AJ4">
        <f t="shared" si="9"/>
        <v>0.98319899895009089</v>
      </c>
      <c r="AK4">
        <f t="shared" si="10"/>
        <v>1.0919106801062506</v>
      </c>
      <c r="AL4">
        <f t="shared" si="11"/>
        <v>1.0554404847560632</v>
      </c>
      <c r="AM4">
        <f t="shared" si="12"/>
        <v>1.0069655764132304</v>
      </c>
      <c r="AO4" t="s">
        <v>56</v>
      </c>
      <c r="BB4">
        <f t="shared" si="13"/>
        <v>1.0100848837609091</v>
      </c>
      <c r="BC4">
        <f t="shared" si="14"/>
        <v>1.7732135625337604E-2</v>
      </c>
      <c r="BD4">
        <f t="shared" si="15"/>
        <v>6.1425919659573711E-2</v>
      </c>
    </row>
    <row r="5" spans="2:56" x14ac:dyDescent="0.25">
      <c r="B5">
        <v>5.9668400353984907E-7</v>
      </c>
      <c r="C5">
        <v>5.8736623032018542E-7</v>
      </c>
      <c r="D5" s="4">
        <v>7.4179934017593041E-7</v>
      </c>
      <c r="E5" s="4">
        <v>8.0079189501702785E-7</v>
      </c>
      <c r="F5">
        <v>2.0365860109450296E-6</v>
      </c>
      <c r="G5">
        <v>1.6004977806005627E-4</v>
      </c>
      <c r="H5">
        <v>1.2564955977723002E-4</v>
      </c>
      <c r="I5">
        <v>1.9346184672031086E-6</v>
      </c>
      <c r="J5">
        <v>3.0708346457686275E-5</v>
      </c>
      <c r="K5">
        <v>2.7949172363150865E-5</v>
      </c>
      <c r="L5">
        <v>2.584663889138028E-6</v>
      </c>
      <c r="M5">
        <v>3.0886512831784785E-6</v>
      </c>
      <c r="AB5">
        <f t="shared" si="1"/>
        <v>1.0463736893384468</v>
      </c>
      <c r="AC5">
        <f t="shared" si="2"/>
        <v>1.0291216032099899</v>
      </c>
      <c r="AD5">
        <f t="shared" si="3"/>
        <v>0.92140747820232161</v>
      </c>
      <c r="AE5">
        <f t="shared" si="4"/>
        <v>1.0127649892245694</v>
      </c>
      <c r="AF5">
        <f t="shared" si="5"/>
        <v>1.0310630032792103</v>
      </c>
      <c r="AG5">
        <f t="shared" si="6"/>
        <v>1.0095603047382213</v>
      </c>
      <c r="AH5">
        <f t="shared" si="7"/>
        <v>0.99409396453955035</v>
      </c>
      <c r="AI5">
        <f t="shared" si="8"/>
        <v>1.0488357215153046</v>
      </c>
      <c r="AJ5">
        <f t="shared" si="9"/>
        <v>1.0386017839697137</v>
      </c>
      <c r="AK5">
        <f t="shared" si="10"/>
        <v>0.90576689961313683</v>
      </c>
      <c r="AL5">
        <f t="shared" si="11"/>
        <v>0.95370842685166146</v>
      </c>
      <c r="AM5">
        <f t="shared" si="12"/>
        <v>0.96417841460596221</v>
      </c>
      <c r="AO5" t="s">
        <v>56</v>
      </c>
      <c r="BB5">
        <f t="shared" si="13"/>
        <v>0.99628968992400757</v>
      </c>
      <c r="BC5">
        <f t="shared" si="14"/>
        <v>1.4154266052370067E-2</v>
      </c>
      <c r="BD5">
        <f t="shared" si="15"/>
        <v>4.9031815893104638E-2</v>
      </c>
    </row>
    <row r="6" spans="2:56" x14ac:dyDescent="0.25">
      <c r="B6">
        <v>5.0907419790746644E-7</v>
      </c>
      <c r="C6">
        <v>5.4546762839891016E-7</v>
      </c>
      <c r="D6" s="4">
        <v>7.4506260716589168E-7</v>
      </c>
      <c r="E6" s="4">
        <v>7.4779404712899122E-7</v>
      </c>
      <c r="F6">
        <v>2.1075829863548279E-6</v>
      </c>
      <c r="G6">
        <v>1.6894121654331684E-4</v>
      </c>
      <c r="H6">
        <v>1.2749384040944278E-4</v>
      </c>
      <c r="I6">
        <v>1.7913489500642754E-6</v>
      </c>
      <c r="J6">
        <v>3.1942374334903434E-5</v>
      </c>
      <c r="K6">
        <v>3.2059171644505113E-5</v>
      </c>
      <c r="L6">
        <v>2.8680660761892796E-6</v>
      </c>
      <c r="M6">
        <v>3.1280869734473526E-6</v>
      </c>
      <c r="AB6">
        <f t="shared" si="1"/>
        <v>0.89273693186224568</v>
      </c>
      <c r="AC6">
        <f t="shared" si="2"/>
        <v>0.95571126030012421</v>
      </c>
      <c r="AD6">
        <f t="shared" si="3"/>
        <v>0.92546086359251079</v>
      </c>
      <c r="AE6">
        <f t="shared" si="4"/>
        <v>0.94573838071461258</v>
      </c>
      <c r="AF6">
        <f t="shared" si="5"/>
        <v>1.0670066630590391</v>
      </c>
      <c r="AG6">
        <f t="shared" si="6"/>
        <v>1.0656456267769274</v>
      </c>
      <c r="AH6">
        <f t="shared" si="7"/>
        <v>1.0086852472201295</v>
      </c>
      <c r="AI6">
        <f t="shared" si="8"/>
        <v>0.97116346213865434</v>
      </c>
      <c r="AJ6">
        <f t="shared" si="9"/>
        <v>1.0803384354860086</v>
      </c>
      <c r="AK6">
        <f t="shared" si="10"/>
        <v>1.0389623036885933</v>
      </c>
      <c r="AL6">
        <f t="shared" si="11"/>
        <v>1.0582802650372087</v>
      </c>
      <c r="AM6">
        <f t="shared" si="12"/>
        <v>0.97648897926226286</v>
      </c>
      <c r="AO6" t="s">
        <v>56</v>
      </c>
      <c r="BB6">
        <f t="shared" si="13"/>
        <v>0.99885153492819301</v>
      </c>
      <c r="BC6">
        <f t="shared" si="14"/>
        <v>1.8169934400672671E-2</v>
      </c>
      <c r="BD6">
        <f t="shared" si="15"/>
        <v>6.2942499104317248E-2</v>
      </c>
    </row>
    <row r="7" spans="2:56" x14ac:dyDescent="0.25">
      <c r="B7">
        <v>5.8108980738325045E-7</v>
      </c>
      <c r="C7">
        <v>5.5769487516954541E-7</v>
      </c>
      <c r="D7" s="4">
        <v>8.799888746580109E-7</v>
      </c>
      <c r="E7" s="4">
        <v>7.3797355071292259E-7</v>
      </c>
      <c r="F7">
        <v>1.9941471691709012E-6</v>
      </c>
      <c r="G7">
        <v>1.456425670767203E-4</v>
      </c>
      <c r="H7">
        <v>1.3073088484816253E-4</v>
      </c>
      <c r="I7">
        <v>1.6110334399854764E-6</v>
      </c>
      <c r="J7">
        <v>2.9147851819288917E-5</v>
      </c>
      <c r="K7">
        <v>3.3311582228634506E-5</v>
      </c>
      <c r="L7">
        <v>2.4448709154967219E-6</v>
      </c>
      <c r="M7">
        <v>3.1663585104979575E-6</v>
      </c>
      <c r="AB7">
        <f t="shared" si="1"/>
        <v>1.0190269589621601</v>
      </c>
      <c r="AC7">
        <f t="shared" si="2"/>
        <v>0.97713456172584778</v>
      </c>
      <c r="AD7">
        <f t="shared" si="3"/>
        <v>1.0930561486512442</v>
      </c>
      <c r="AE7">
        <f t="shared" si="4"/>
        <v>0.93331835622524362</v>
      </c>
      <c r="AF7">
        <f t="shared" si="5"/>
        <v>1.0095774782779756</v>
      </c>
      <c r="AG7">
        <f t="shared" si="6"/>
        <v>0.91868265100410151</v>
      </c>
      <c r="AH7">
        <f t="shared" si="7"/>
        <v>1.0342955744284605</v>
      </c>
      <c r="AI7">
        <f t="shared" si="8"/>
        <v>0.87340705625294424</v>
      </c>
      <c r="AJ7">
        <f t="shared" si="9"/>
        <v>0.98582354279844409</v>
      </c>
      <c r="AK7">
        <f t="shared" si="10"/>
        <v>1.0795499832481203</v>
      </c>
      <c r="AL7">
        <f t="shared" si="11"/>
        <v>0.90212657996756695</v>
      </c>
      <c r="AM7">
        <f t="shared" si="12"/>
        <v>0.98843613241579464</v>
      </c>
      <c r="AO7" t="s">
        <v>56</v>
      </c>
      <c r="BB7">
        <f t="shared" si="13"/>
        <v>0.98453625199649186</v>
      </c>
      <c r="BC7">
        <f t="shared" si="14"/>
        <v>1.9708003325647705E-2</v>
      </c>
      <c r="BD7">
        <f t="shared" si="15"/>
        <v>6.827052615151645E-2</v>
      </c>
    </row>
    <row r="8" spans="2:56" x14ac:dyDescent="0.25">
      <c r="B8">
        <v>6.075815690564923E-7</v>
      </c>
      <c r="C8">
        <v>5.7598663261160254E-7</v>
      </c>
      <c r="D8" s="4">
        <v>8.2729911810019985E-7</v>
      </c>
      <c r="E8" s="4">
        <v>7.6350988820195198E-7</v>
      </c>
      <c r="F8">
        <v>1.8864593585021794E-6</v>
      </c>
      <c r="G8">
        <v>1.7206365009769797E-4</v>
      </c>
      <c r="H8">
        <v>1.261133438674733E-4</v>
      </c>
      <c r="I8">
        <v>1.5335244825109839E-6</v>
      </c>
      <c r="J8">
        <v>2.7390429750084877E-5</v>
      </c>
      <c r="K8">
        <v>3.0366139981197193E-5</v>
      </c>
      <c r="L8">
        <v>2.5966937755583785E-6</v>
      </c>
      <c r="M8">
        <v>3.3005198929458857E-6</v>
      </c>
      <c r="AB8">
        <f t="shared" si="1"/>
        <v>1.0654841829444579</v>
      </c>
      <c r="AC8">
        <f t="shared" si="2"/>
        <v>1.0091834637099413</v>
      </c>
      <c r="AD8">
        <f t="shared" si="3"/>
        <v>1.0276088867198534</v>
      </c>
      <c r="AE8">
        <f t="shared" si="4"/>
        <v>0.96561427320797211</v>
      </c>
      <c r="AF8">
        <f t="shared" si="5"/>
        <v>0.95505833845871846</v>
      </c>
      <c r="AG8">
        <f t="shared" si="6"/>
        <v>1.085341280272323</v>
      </c>
      <c r="AH8">
        <f t="shared" si="7"/>
        <v>0.99776325686160638</v>
      </c>
      <c r="AI8">
        <f t="shared" si="8"/>
        <v>0.83138628331253817</v>
      </c>
      <c r="AJ8">
        <f t="shared" si="9"/>
        <v>0.92638492409007012</v>
      </c>
      <c r="AK8">
        <f t="shared" si="10"/>
        <v>0.9840951319277903</v>
      </c>
      <c r="AL8">
        <f t="shared" si="11"/>
        <v>0.95814730345042221</v>
      </c>
      <c r="AM8">
        <f t="shared" si="12"/>
        <v>1.0303170367880325</v>
      </c>
      <c r="AO8" t="s">
        <v>56</v>
      </c>
      <c r="BB8">
        <f t="shared" si="13"/>
        <v>0.98636536347864379</v>
      </c>
      <c r="BC8">
        <f t="shared" si="14"/>
        <v>1.9495083683096003E-2</v>
      </c>
      <c r="BD8">
        <f t="shared" si="15"/>
        <v>6.7532950873858549E-2</v>
      </c>
    </row>
    <row r="9" spans="2:56" x14ac:dyDescent="0.25">
      <c r="B9">
        <v>5.5545388022437692E-7</v>
      </c>
      <c r="C9">
        <v>5.7285433285869658E-7</v>
      </c>
      <c r="D9" s="4">
        <v>7.6392370829125866E-7</v>
      </c>
      <c r="E9" s="4">
        <v>8.1298185250489041E-7</v>
      </c>
      <c r="F9">
        <v>1.8892060325015336E-6</v>
      </c>
      <c r="G9">
        <v>1.6990752192214131E-4</v>
      </c>
      <c r="H9">
        <v>1.2779780081473291E-4</v>
      </c>
      <c r="I9">
        <v>1.6018720998545177E-6</v>
      </c>
      <c r="J9">
        <v>2.8483227652031928E-5</v>
      </c>
      <c r="K9">
        <v>2.8286391170695424E-5</v>
      </c>
      <c r="L9">
        <v>2.624400622153189E-6</v>
      </c>
      <c r="M9">
        <v>3.1862946343608201E-6</v>
      </c>
      <c r="AB9">
        <f t="shared" si="1"/>
        <v>0.9740705674354837</v>
      </c>
      <c r="AC9">
        <f t="shared" si="2"/>
        <v>1.0036953760790135</v>
      </c>
      <c r="AD9">
        <f t="shared" si="3"/>
        <v>0.94888870813591741</v>
      </c>
      <c r="AE9">
        <f t="shared" si="4"/>
        <v>1.0281816814272053</v>
      </c>
      <c r="AF9">
        <f t="shared" si="5"/>
        <v>0.95644889791831578</v>
      </c>
      <c r="AG9">
        <f t="shared" si="6"/>
        <v>1.0717408776703723</v>
      </c>
      <c r="AH9">
        <f t="shared" si="7"/>
        <v>1.0110900722341896</v>
      </c>
      <c r="AI9">
        <f t="shared" si="8"/>
        <v>0.86844031942643574</v>
      </c>
      <c r="AJ9">
        <f t="shared" si="9"/>
        <v>0.96334496855369778</v>
      </c>
      <c r="AK9">
        <f t="shared" si="10"/>
        <v>0.91669536754171066</v>
      </c>
      <c r="AL9">
        <f t="shared" si="11"/>
        <v>0.96837078093621987</v>
      </c>
      <c r="AM9">
        <f t="shared" si="12"/>
        <v>0.99465955440071419</v>
      </c>
      <c r="AO9" t="s">
        <v>56</v>
      </c>
      <c r="BB9">
        <f t="shared" si="13"/>
        <v>0.97546893097993947</v>
      </c>
      <c r="BC9">
        <f t="shared" si="14"/>
        <v>1.5239963087450702E-2</v>
      </c>
      <c r="BD9">
        <f t="shared" si="15"/>
        <v>5.2792780745877732E-2</v>
      </c>
    </row>
    <row r="10" spans="2:56" x14ac:dyDescent="0.25">
      <c r="AO10" t="s">
        <v>56</v>
      </c>
      <c r="BB10" t="e">
        <f t="shared" si="13"/>
        <v>#DIV/0!</v>
      </c>
      <c r="BC10" t="e">
        <f t="shared" si="14"/>
        <v>#DIV/0!</v>
      </c>
      <c r="BD10" t="e">
        <f t="shared" si="15"/>
        <v>#DIV/0!</v>
      </c>
    </row>
    <row r="11" spans="2:56" x14ac:dyDescent="0.25">
      <c r="AB11">
        <f>AVERAGEA(AB5:AB9)</f>
        <v>0.9995384661085589</v>
      </c>
      <c r="AC11">
        <f t="shared" ref="AC11:AM11" si="16">AVERAGEA(AC5:AC9)</f>
        <v>0.99496925300498318</v>
      </c>
      <c r="AD11">
        <f t="shared" si="16"/>
        <v>0.9832844170603694</v>
      </c>
      <c r="AE11">
        <f t="shared" si="16"/>
        <v>0.97712353615992065</v>
      </c>
      <c r="AF11">
        <f t="shared" si="16"/>
        <v>1.0038308761986516</v>
      </c>
      <c r="AG11">
        <f t="shared" si="16"/>
        <v>1.0301941480923893</v>
      </c>
      <c r="AH11">
        <f t="shared" si="16"/>
        <v>1.0091856230567873</v>
      </c>
      <c r="AI11">
        <f t="shared" si="16"/>
        <v>0.91864656852917537</v>
      </c>
      <c r="AJ11">
        <f t="shared" si="16"/>
        <v>0.99889873097958692</v>
      </c>
      <c r="AK11">
        <f t="shared" si="16"/>
        <v>0.9850139372038702</v>
      </c>
      <c r="AL11">
        <f t="shared" si="16"/>
        <v>0.96812667124861584</v>
      </c>
      <c r="AM11">
        <f t="shared" si="16"/>
        <v>0.99081602349455322</v>
      </c>
      <c r="AO11" t="s">
        <v>56</v>
      </c>
      <c r="BB11">
        <f t="shared" si="13"/>
        <v>0.98830235426145518</v>
      </c>
      <c r="BC11">
        <f t="shared" si="14"/>
        <v>7.8534945927537046E-3</v>
      </c>
      <c r="BD11">
        <f t="shared" si="15"/>
        <v>2.720530330323373E-2</v>
      </c>
    </row>
    <row r="12" spans="2:56" x14ac:dyDescent="0.25">
      <c r="AO12" t="s">
        <v>56</v>
      </c>
      <c r="BB12" t="e">
        <f t="shared" si="13"/>
        <v>#DIV/0!</v>
      </c>
      <c r="BC12" t="e">
        <f t="shared" si="14"/>
        <v>#DIV/0!</v>
      </c>
      <c r="BD12" t="e">
        <f t="shared" si="15"/>
        <v>#DIV/0!</v>
      </c>
    </row>
    <row r="13" spans="2:56" x14ac:dyDescent="0.25">
      <c r="B13">
        <v>5.9678131947293878E-7</v>
      </c>
      <c r="C13">
        <v>7.0645910454913974E-7</v>
      </c>
      <c r="D13" s="4">
        <v>7.6406740845413879E-7</v>
      </c>
      <c r="E13" s="4">
        <v>8.2679389379336499E-7</v>
      </c>
      <c r="H13">
        <v>1.0659785039024428E-4</v>
      </c>
      <c r="I13">
        <v>2.0048730675625848E-6</v>
      </c>
      <c r="J13">
        <v>3.2950727472780272E-5</v>
      </c>
      <c r="K13">
        <v>4.5093504013493657E-5</v>
      </c>
      <c r="L13">
        <v>2.4663768272148445E-6</v>
      </c>
      <c r="AB13">
        <f t="shared" si="1"/>
        <v>1.0465443472265992</v>
      </c>
      <c r="AC13">
        <f t="shared" si="2"/>
        <v>1.237783666724565</v>
      </c>
      <c r="AD13">
        <f t="shared" si="3"/>
        <v>0.9490672016954631</v>
      </c>
      <c r="AE13">
        <f t="shared" si="4"/>
        <v>1.0456498300607449</v>
      </c>
      <c r="AH13">
        <f t="shared" si="7"/>
        <v>0.84336371646433061</v>
      </c>
      <c r="AI13">
        <f t="shared" si="8"/>
        <v>1.0869236110433769</v>
      </c>
      <c r="AJ13">
        <f t="shared" si="9"/>
        <v>1.1144424328898874</v>
      </c>
      <c r="AK13">
        <f t="shared" si="10"/>
        <v>1.4613743402593586</v>
      </c>
      <c r="AL13">
        <f t="shared" si="11"/>
        <v>0.91006199057120318</v>
      </c>
      <c r="AO13" t="s">
        <v>56</v>
      </c>
      <c r="BB13">
        <f t="shared" si="13"/>
        <v>1.0772456818817253</v>
      </c>
      <c r="BC13">
        <f t="shared" si="14"/>
        <v>5.3602149787354884E-2</v>
      </c>
      <c r="BD13">
        <f t="shared" si="15"/>
        <v>0.18568329365323188</v>
      </c>
    </row>
    <row r="14" spans="2:56" x14ac:dyDescent="0.25">
      <c r="B14">
        <v>6.6342727222945541E-7</v>
      </c>
      <c r="C14">
        <v>7.1130853029899299E-7</v>
      </c>
      <c r="D14" s="4">
        <v>8.5916326497681439E-7</v>
      </c>
      <c r="E14" s="4">
        <v>7.9681751685711788E-7</v>
      </c>
      <c r="H14">
        <v>1.1383853416191414E-4</v>
      </c>
      <c r="I14">
        <v>2.070967866529827E-6</v>
      </c>
      <c r="J14">
        <v>3.2809195545269176E-5</v>
      </c>
      <c r="K14">
        <v>3.5090517485514283E-5</v>
      </c>
      <c r="L14">
        <v>2.5004746930790134E-6</v>
      </c>
      <c r="AB14">
        <f t="shared" si="1"/>
        <v>1.1634178867409777</v>
      </c>
      <c r="AC14">
        <f t="shared" si="2"/>
        <v>1.2462803227199502</v>
      </c>
      <c r="AD14">
        <f t="shared" si="3"/>
        <v>1.0671881389899978</v>
      </c>
      <c r="AE14">
        <f t="shared" si="4"/>
        <v>1.0077385758962851</v>
      </c>
      <c r="AH14">
        <f t="shared" si="7"/>
        <v>0.90064939298654056</v>
      </c>
      <c r="AI14">
        <f t="shared" si="8"/>
        <v>1.122756302263076</v>
      </c>
      <c r="AJ14">
        <f t="shared" si="9"/>
        <v>1.1096556133649662</v>
      </c>
      <c r="AK14">
        <f t="shared" si="10"/>
        <v>1.1372010883077066</v>
      </c>
      <c r="AL14">
        <f t="shared" si="11"/>
        <v>0.92264367368635691</v>
      </c>
      <c r="AO14" t="s">
        <v>56</v>
      </c>
      <c r="BB14">
        <f t="shared" si="13"/>
        <v>1.075281221661762</v>
      </c>
      <c r="BC14">
        <f t="shared" si="14"/>
        <v>3.2707720782752678E-2</v>
      </c>
      <c r="BD14">
        <f t="shared" si="15"/>
        <v>0.11330286839100825</v>
      </c>
    </row>
    <row r="15" spans="2:56" x14ac:dyDescent="0.25">
      <c r="B15">
        <v>6.8719009505002759E-7</v>
      </c>
      <c r="C15">
        <v>7.1906833909451962E-7</v>
      </c>
      <c r="D15" s="4">
        <v>8.1947018770733848E-7</v>
      </c>
      <c r="E15" s="4">
        <v>7.7792265074094757E-7</v>
      </c>
      <c r="H15">
        <v>1.1655723938019946E-4</v>
      </c>
      <c r="I15">
        <v>2.0272946130717173E-6</v>
      </c>
      <c r="J15">
        <v>3.3795648050727323E-5</v>
      </c>
      <c r="K15">
        <v>4.171765613136813E-5</v>
      </c>
      <c r="L15">
        <v>2.645134145495831E-6</v>
      </c>
      <c r="AB15">
        <f t="shared" si="1"/>
        <v>1.2050895126541021</v>
      </c>
      <c r="AC15">
        <f t="shared" si="2"/>
        <v>1.2598762471296701</v>
      </c>
      <c r="AD15">
        <f t="shared" si="3"/>
        <v>1.0178843768428334</v>
      </c>
      <c r="AE15">
        <f t="shared" si="4"/>
        <v>0.98384215661729635</v>
      </c>
      <c r="AH15">
        <f t="shared" si="7"/>
        <v>0.92215880737407419</v>
      </c>
      <c r="AI15">
        <f t="shared" si="8"/>
        <v>1.0990792470306407</v>
      </c>
      <c r="AJ15">
        <f t="shared" si="9"/>
        <v>1.1430188989258461</v>
      </c>
      <c r="AK15">
        <f t="shared" si="10"/>
        <v>1.3519710552522566</v>
      </c>
      <c r="AL15">
        <f t="shared" si="11"/>
        <v>0.9760211899558614</v>
      </c>
      <c r="AO15" t="s">
        <v>56</v>
      </c>
      <c r="BB15">
        <f t="shared" si="13"/>
        <v>1.1065490546425092</v>
      </c>
      <c r="BC15">
        <f t="shared" si="14"/>
        <v>4.1931609798958887E-2</v>
      </c>
      <c r="BD15">
        <f t="shared" si="15"/>
        <v>0.14525535722989957</v>
      </c>
    </row>
    <row r="16" spans="2:56" x14ac:dyDescent="0.25">
      <c r="B16">
        <v>6.5814128902275115E-7</v>
      </c>
      <c r="C16">
        <v>7.059497875161469E-7</v>
      </c>
      <c r="D16" s="4">
        <v>8.3386839833110571E-7</v>
      </c>
      <c r="E16" s="4">
        <v>8.6134832599782385E-7</v>
      </c>
      <c r="H16">
        <v>1.2128303933423012E-4</v>
      </c>
      <c r="I16">
        <v>1.8918344721896574E-6</v>
      </c>
      <c r="J16">
        <v>3.6497040127869695E-5</v>
      </c>
      <c r="K16">
        <v>3.6177600122755393E-5</v>
      </c>
      <c r="L16">
        <v>2.501333256077487E-6</v>
      </c>
      <c r="AB16">
        <f t="shared" si="1"/>
        <v>1.1541481330405825</v>
      </c>
      <c r="AC16">
        <f t="shared" si="2"/>
        <v>1.2368912947520565</v>
      </c>
      <c r="AD16">
        <f t="shared" si="3"/>
        <v>1.0357687536856663</v>
      </c>
      <c r="AE16">
        <f t="shared" si="4"/>
        <v>1.0893509706154527</v>
      </c>
      <c r="AH16">
        <f t="shared" si="7"/>
        <v>0.95954763086261075</v>
      </c>
      <c r="AI16">
        <f t="shared" si="8"/>
        <v>1.0256407696217076</v>
      </c>
      <c r="AJ16">
        <f t="shared" si="9"/>
        <v>1.2343839821740672</v>
      </c>
      <c r="AK16">
        <f t="shared" si="10"/>
        <v>1.1724308781978481</v>
      </c>
      <c r="AL16">
        <f t="shared" si="11"/>
        <v>0.9229604726210533</v>
      </c>
      <c r="AO16" t="s">
        <v>56</v>
      </c>
      <c r="BB16">
        <f t="shared" si="13"/>
        <v>1.0923469872856717</v>
      </c>
      <c r="BC16">
        <f t="shared" si="14"/>
        <v>3.3117157635012766E-2</v>
      </c>
      <c r="BD16">
        <f t="shared" si="15"/>
        <v>0.11472119925221934</v>
      </c>
    </row>
    <row r="17" spans="2:56" x14ac:dyDescent="0.25">
      <c r="B17">
        <v>6.2493563746102154E-7</v>
      </c>
      <c r="C17">
        <v>6.8907320383004844E-7</v>
      </c>
      <c r="D17" s="4">
        <v>8.406113920500502E-7</v>
      </c>
      <c r="E17" s="4">
        <v>7.8908010436862241E-7</v>
      </c>
      <c r="H17">
        <v>1.1938310490222648E-4</v>
      </c>
      <c r="I17">
        <v>1.8817445379681885E-6</v>
      </c>
      <c r="J17">
        <v>3.6264147638576105E-5</v>
      </c>
      <c r="K17">
        <v>3.7226614949759096E-5</v>
      </c>
      <c r="L17">
        <v>2.3662623789277859E-6</v>
      </c>
      <c r="AB17">
        <f t="shared" si="1"/>
        <v>1.0959171097092966</v>
      </c>
      <c r="AC17">
        <f t="shared" si="2"/>
        <v>1.2073219120344332</v>
      </c>
      <c r="AD17">
        <f t="shared" si="3"/>
        <v>1.0441443945114364</v>
      </c>
      <c r="AE17">
        <f t="shared" si="4"/>
        <v>0.9979530367015228</v>
      </c>
      <c r="AH17">
        <f t="shared" si="7"/>
        <v>0.94451603540597484</v>
      </c>
      <c r="AI17">
        <f t="shared" si="8"/>
        <v>1.0201706039954508</v>
      </c>
      <c r="AJ17">
        <f t="shared" si="9"/>
        <v>1.226507213062231</v>
      </c>
      <c r="AK17">
        <f t="shared" si="10"/>
        <v>1.2064269799484701</v>
      </c>
      <c r="AL17">
        <f t="shared" si="11"/>
        <v>0.87312101987778945</v>
      </c>
      <c r="BB17">
        <f t="shared" si="13"/>
        <v>1.0684531450274006</v>
      </c>
      <c r="BC17">
        <f t="shared" si="14"/>
        <v>3.6151317115553111E-2</v>
      </c>
      <c r="BD17">
        <f t="shared" si="15"/>
        <v>0.12523183600934468</v>
      </c>
    </row>
    <row r="18" spans="2:56" x14ac:dyDescent="0.25">
      <c r="B18">
        <v>5.9016747400164604E-7</v>
      </c>
      <c r="C18">
        <v>6.9118686951696873E-7</v>
      </c>
      <c r="D18" s="4">
        <v>7.9793971963226795E-7</v>
      </c>
      <c r="E18" s="4">
        <v>8.3700888353632763E-7</v>
      </c>
      <c r="H18">
        <v>1.3852101983502507E-4</v>
      </c>
      <c r="I18">
        <v>2.3214015527628362E-6</v>
      </c>
      <c r="J18">
        <v>2.8064250727766193E-5</v>
      </c>
      <c r="K18">
        <v>3.858944182866253E-5</v>
      </c>
      <c r="L18">
        <v>2.2795093173044734E-6</v>
      </c>
      <c r="AB18">
        <f t="shared" si="1"/>
        <v>1.034945990566366</v>
      </c>
      <c r="AC18">
        <f t="shared" si="2"/>
        <v>1.2110252557203438</v>
      </c>
      <c r="AD18">
        <f t="shared" si="3"/>
        <v>0.99114084497495469</v>
      </c>
      <c r="AE18">
        <f t="shared" si="4"/>
        <v>1.0585687719747869</v>
      </c>
      <c r="AH18">
        <f t="shared" si="7"/>
        <v>1.0959283106443165</v>
      </c>
      <c r="AI18">
        <f t="shared" si="8"/>
        <v>1.2585266365407541</v>
      </c>
      <c r="AJ18">
        <f t="shared" si="9"/>
        <v>0.94917454809214219</v>
      </c>
      <c r="AK18">
        <f t="shared" si="10"/>
        <v>1.2505929917635925</v>
      </c>
      <c r="AL18">
        <f t="shared" si="11"/>
        <v>0.84111023260558937</v>
      </c>
      <c r="BB18">
        <f t="shared" si="13"/>
        <v>1.0767792869869828</v>
      </c>
      <c r="BC18">
        <f t="shared" si="14"/>
        <v>4.118940386903374E-2</v>
      </c>
      <c r="BD18">
        <f t="shared" si="15"/>
        <v>0.14268428046928106</v>
      </c>
    </row>
    <row r="19" spans="2:56" x14ac:dyDescent="0.25">
      <c r="B19">
        <v>5.8666864788392559E-7</v>
      </c>
      <c r="C19">
        <v>6.6514621721580625E-7</v>
      </c>
      <c r="D19" s="4">
        <v>8.2521364674903452E-7</v>
      </c>
      <c r="E19" s="4">
        <v>8.5820965978200547E-7</v>
      </c>
      <c r="H19">
        <v>1.3777609274256974E-4</v>
      </c>
      <c r="I19">
        <v>2.3286793293664232E-6</v>
      </c>
      <c r="J19">
        <v>3.0831077310722321E-5</v>
      </c>
      <c r="K19">
        <v>3.9108515920815989E-5</v>
      </c>
      <c r="L19">
        <v>2.7442845293990104E-6</v>
      </c>
      <c r="AB19">
        <f t="shared" si="1"/>
        <v>1.0288102812605471</v>
      </c>
      <c r="AC19">
        <f t="shared" si="2"/>
        <v>1.1653995515830842</v>
      </c>
      <c r="AD19">
        <f t="shared" si="3"/>
        <v>1.0250184706942951</v>
      </c>
      <c r="AE19">
        <f t="shared" si="4"/>
        <v>1.0853814858141919</v>
      </c>
      <c r="AH19">
        <f t="shared" si="7"/>
        <v>1.0900347163655562</v>
      </c>
      <c r="AI19">
        <f t="shared" si="8"/>
        <v>1.2624722166147859</v>
      </c>
      <c r="AJ19">
        <f t="shared" si="9"/>
        <v>1.0427527232945322</v>
      </c>
      <c r="AK19">
        <f t="shared" si="10"/>
        <v>1.2674149614809935</v>
      </c>
      <c r="AL19">
        <f t="shared" si="11"/>
        <v>1.0126064330319253</v>
      </c>
      <c r="BB19">
        <f t="shared" si="13"/>
        <v>1.1088767600155456</v>
      </c>
      <c r="BC19">
        <f t="shared" si="14"/>
        <v>2.8851455028127602E-2</v>
      </c>
      <c r="BD19">
        <f t="shared" si="15"/>
        <v>9.9944371962011114E-2</v>
      </c>
    </row>
    <row r="20" spans="2:56" x14ac:dyDescent="0.25">
      <c r="B20">
        <v>6.1445643950719386E-7</v>
      </c>
      <c r="C20">
        <v>6.1219179769977927E-7</v>
      </c>
      <c r="D20" s="4">
        <v>8.4539169620256871E-7</v>
      </c>
      <c r="E20" s="4">
        <v>7.0670694185537286E-7</v>
      </c>
      <c r="H20">
        <v>1.4539426774717867E-4</v>
      </c>
      <c r="I20">
        <v>2.4046362341323402E-6</v>
      </c>
      <c r="J20">
        <v>3.5438319173408672E-5</v>
      </c>
      <c r="K20">
        <v>2.9042366804787889E-5</v>
      </c>
      <c r="L20">
        <v>2.5716799427755177E-6</v>
      </c>
      <c r="AB20">
        <f t="shared" si="1"/>
        <v>1.0775402855289877</v>
      </c>
      <c r="AC20">
        <f t="shared" si="2"/>
        <v>1.0726183627842647</v>
      </c>
      <c r="AD20">
        <f t="shared" si="3"/>
        <v>1.0500821296315128</v>
      </c>
      <c r="AE20">
        <f t="shared" si="4"/>
        <v>0.89377534014360371</v>
      </c>
      <c r="AH20">
        <f t="shared" si="7"/>
        <v>1.1503069672696951</v>
      </c>
      <c r="AI20">
        <f t="shared" si="8"/>
        <v>1.303651558363448</v>
      </c>
      <c r="AJ20">
        <f t="shared" si="9"/>
        <v>1.1985764705731254</v>
      </c>
      <c r="AK20">
        <f t="shared" si="10"/>
        <v>0.94119475869999014</v>
      </c>
      <c r="AL20">
        <f t="shared" si="11"/>
        <v>0.94891751414856107</v>
      </c>
      <c r="BB20">
        <f t="shared" si="13"/>
        <v>1.0707403763492431</v>
      </c>
      <c r="BC20">
        <f t="shared" si="14"/>
        <v>3.8234005055202636E-2</v>
      </c>
      <c r="BD20">
        <f t="shared" si="15"/>
        <v>0.13244647866491252</v>
      </c>
    </row>
    <row r="21" spans="2:56" x14ac:dyDescent="0.25">
      <c r="B21">
        <v>6.0840648075100034E-7</v>
      </c>
      <c r="C21">
        <v>6.5578205976635218E-7</v>
      </c>
      <c r="D21" s="4">
        <v>7.710177669650875E-7</v>
      </c>
      <c r="E21" s="4">
        <v>8.9313016360392794E-7</v>
      </c>
      <c r="H21">
        <v>1.1890118184965104E-4</v>
      </c>
      <c r="I21">
        <v>2.4073433451121673E-6</v>
      </c>
      <c r="J21">
        <v>2.8536473109852523E-5</v>
      </c>
      <c r="K21">
        <v>4.2209179810015485E-5</v>
      </c>
      <c r="L21">
        <v>2.6316884031984955E-6</v>
      </c>
      <c r="AB21">
        <f t="shared" si="1"/>
        <v>1.0669307876599188</v>
      </c>
      <c r="AC21">
        <f t="shared" si="2"/>
        <v>1.1489926554599623</v>
      </c>
      <c r="AD21">
        <f t="shared" si="3"/>
        <v>0.95770041550589391</v>
      </c>
      <c r="AE21">
        <f t="shared" si="4"/>
        <v>1.1295455987341583</v>
      </c>
      <c r="AH21">
        <f t="shared" si="7"/>
        <v>0.94070323416109103</v>
      </c>
      <c r="AI21">
        <f t="shared" si="8"/>
        <v>1.3051191938408733</v>
      </c>
      <c r="AJ21">
        <f t="shared" si="9"/>
        <v>0.96514580884175927</v>
      </c>
      <c r="AK21">
        <f t="shared" si="10"/>
        <v>1.3679001809061466</v>
      </c>
      <c r="AL21">
        <f t="shared" si="11"/>
        <v>0.97105988036812962</v>
      </c>
      <c r="BB21">
        <f t="shared" si="13"/>
        <v>1.0947886394975483</v>
      </c>
      <c r="BC21">
        <f t="shared" si="14"/>
        <v>4.5460903564997997E-2</v>
      </c>
      <c r="BD21">
        <f t="shared" si="15"/>
        <v>0.15748118946513126</v>
      </c>
    </row>
    <row r="22" spans="2:56" x14ac:dyDescent="0.25">
      <c r="B22">
        <v>6.8378176365513355E-7</v>
      </c>
      <c r="C22">
        <v>6.7478686105459929E-7</v>
      </c>
      <c r="D22" s="4">
        <v>7.9213714343495667E-7</v>
      </c>
      <c r="E22" s="4">
        <v>8.7306602836179081E-7</v>
      </c>
      <c r="H22">
        <v>1.1648522195173427E-4</v>
      </c>
      <c r="I22">
        <v>2.4925971047196072E-6</v>
      </c>
      <c r="J22">
        <v>3.2306397770298645E-5</v>
      </c>
      <c r="K22">
        <v>3.2071980967884883E-5</v>
      </c>
      <c r="L22">
        <v>2.5900026230374351E-6</v>
      </c>
      <c r="AB22">
        <f t="shared" si="1"/>
        <v>1.1991124992349294</v>
      </c>
      <c r="AC22">
        <f t="shared" si="2"/>
        <v>1.1822908782055679</v>
      </c>
      <c r="AD22">
        <f t="shared" si="3"/>
        <v>0.98393332022874314</v>
      </c>
      <c r="AE22">
        <f t="shared" si="4"/>
        <v>1.1041703997108574</v>
      </c>
      <c r="AH22">
        <f t="shared" si="7"/>
        <v>0.92158903147429527</v>
      </c>
      <c r="AI22">
        <f t="shared" si="8"/>
        <v>1.3513387404779074</v>
      </c>
      <c r="AJ22">
        <f t="shared" si="9"/>
        <v>1.0926502475182587</v>
      </c>
      <c r="AK22">
        <f t="shared" si="10"/>
        <v>1.0393774237133684</v>
      </c>
      <c r="AL22">
        <f t="shared" si="11"/>
        <v>0.95567835243075916</v>
      </c>
      <c r="BB22">
        <f t="shared" si="13"/>
        <v>1.0922378769994097</v>
      </c>
      <c r="BC22">
        <f t="shared" si="14"/>
        <v>3.9409862512922424E-2</v>
      </c>
      <c r="BD22">
        <f t="shared" si="15"/>
        <v>0.1365197683833714</v>
      </c>
    </row>
    <row r="23" spans="2:56" x14ac:dyDescent="0.25">
      <c r="B23">
        <v>6.6774009610526264E-7</v>
      </c>
      <c r="C23">
        <v>6.6473148763179779E-7</v>
      </c>
      <c r="D23" s="4">
        <v>8.7533499026903883E-7</v>
      </c>
      <c r="E23" s="4">
        <v>7.645371624676045E-7</v>
      </c>
      <c r="H23">
        <v>1.2585730291903019E-4</v>
      </c>
      <c r="I23">
        <v>2.1239902707748115E-6</v>
      </c>
      <c r="J23">
        <v>3.2045492844190449E-5</v>
      </c>
      <c r="K23">
        <v>3.5473378375172615E-5</v>
      </c>
      <c r="L23">
        <v>2.4733051304792752E-6</v>
      </c>
      <c r="AB23">
        <f t="shared" si="1"/>
        <v>1.1709810615598482</v>
      </c>
      <c r="AC23">
        <f t="shared" si="2"/>
        <v>1.1646729058340415</v>
      </c>
      <c r="AD23">
        <f t="shared" si="3"/>
        <v>1.0872754426753251</v>
      </c>
      <c r="AE23">
        <f t="shared" si="4"/>
        <v>0.96691347143544937</v>
      </c>
      <c r="AH23">
        <f t="shared" si="7"/>
        <v>0.99573755329389357</v>
      </c>
      <c r="AI23">
        <f t="shared" si="8"/>
        <v>1.151501914152723</v>
      </c>
      <c r="AJ23">
        <f t="shared" si="9"/>
        <v>1.0838260562816566</v>
      </c>
      <c r="AK23">
        <f t="shared" si="10"/>
        <v>1.1496087087017246</v>
      </c>
      <c r="AL23">
        <f t="shared" si="11"/>
        <v>0.91261844722881336</v>
      </c>
      <c r="BB23">
        <f t="shared" si="13"/>
        <v>1.0759039512403863</v>
      </c>
      <c r="BC23">
        <f t="shared" si="14"/>
        <v>2.7618462633180702E-2</v>
      </c>
      <c r="BD23">
        <f t="shared" si="15"/>
        <v>9.5673161015222982E-2</v>
      </c>
    </row>
    <row r="24" spans="2:56" x14ac:dyDescent="0.25">
      <c r="B24">
        <v>6.5873791754711419E-7</v>
      </c>
      <c r="C24">
        <v>6.2165781855583191E-7</v>
      </c>
      <c r="D24" s="4">
        <v>8.8181423052446917E-7</v>
      </c>
      <c r="E24" s="4">
        <v>8.5137298810877837E-7</v>
      </c>
      <c r="H24">
        <v>1.3229042815510184E-4</v>
      </c>
      <c r="I24">
        <v>1.9596923266362865E-6</v>
      </c>
      <c r="J24">
        <v>3.1809664505999535E-5</v>
      </c>
      <c r="K24">
        <v>4.1644285374786705E-5</v>
      </c>
      <c r="L24">
        <v>2.8595213734661229E-6</v>
      </c>
      <c r="AB24">
        <f t="shared" si="1"/>
        <v>1.1551944094389752</v>
      </c>
      <c r="AC24">
        <f t="shared" si="2"/>
        <v>1.0892037333018882</v>
      </c>
      <c r="AD24">
        <f t="shared" si="3"/>
        <v>1.0953234687399036</v>
      </c>
      <c r="AE24">
        <f t="shared" si="4"/>
        <v>1.0767351174423936</v>
      </c>
      <c r="AH24">
        <f t="shared" si="7"/>
        <v>1.0466341181656218</v>
      </c>
      <c r="AI24">
        <f t="shared" si="8"/>
        <v>1.0624292852569917</v>
      </c>
      <c r="AJ24">
        <f t="shared" si="9"/>
        <v>1.0758499924094715</v>
      </c>
      <c r="AK24">
        <f t="shared" si="10"/>
        <v>1.349593281705064</v>
      </c>
      <c r="AL24">
        <f t="shared" si="11"/>
        <v>1.055127377334377</v>
      </c>
      <c r="BB24">
        <f t="shared" si="13"/>
        <v>1.1117878648660762</v>
      </c>
      <c r="BC24">
        <f t="shared" si="14"/>
        <v>2.7315399434993382E-2</v>
      </c>
      <c r="BD24">
        <f t="shared" si="15"/>
        <v>9.4623319300893474E-2</v>
      </c>
    </row>
    <row r="25" spans="2:56" x14ac:dyDescent="0.25">
      <c r="B25">
        <v>5.828651410411112E-7</v>
      </c>
      <c r="C25">
        <v>6.4228152041323483E-7</v>
      </c>
      <c r="D25" s="4">
        <v>8.5225292423274368E-7</v>
      </c>
      <c r="E25" s="4">
        <v>8.5653550740971696E-7</v>
      </c>
      <c r="H25">
        <v>1.2337208318058401E-4</v>
      </c>
      <c r="I25">
        <v>2.2876829461893067E-6</v>
      </c>
      <c r="J25">
        <v>2.7652535209199414E-5</v>
      </c>
      <c r="K25">
        <v>2.9216425900813192E-5</v>
      </c>
      <c r="L25">
        <v>2.525341187720187E-6</v>
      </c>
      <c r="M25">
        <v>2.8865615604445338E-6</v>
      </c>
      <c r="AB25">
        <f t="shared" si="1"/>
        <v>1.0221402692207924</v>
      </c>
      <c r="AC25">
        <f t="shared" si="2"/>
        <v>1.1253384241029674</v>
      </c>
      <c r="AD25">
        <f t="shared" si="3"/>
        <v>1.0586046322467824</v>
      </c>
      <c r="AE25">
        <f t="shared" si="4"/>
        <v>1.083264178034441</v>
      </c>
      <c r="AH25">
        <f t="shared" si="7"/>
        <v>0.97607539174773261</v>
      </c>
      <c r="AI25">
        <f t="shared" si="8"/>
        <v>1.2402464021412727</v>
      </c>
      <c r="AJ25">
        <f t="shared" si="9"/>
        <v>0.93524971913201937</v>
      </c>
      <c r="AK25">
        <f t="shared" si="10"/>
        <v>0.9468356043646784</v>
      </c>
      <c r="AL25">
        <f t="shared" si="11"/>
        <v>0.93181909706933996</v>
      </c>
      <c r="AM25">
        <f t="shared" si="12"/>
        <v>0.90109244904715169</v>
      </c>
      <c r="BB25">
        <f t="shared" si="13"/>
        <v>1.0220666167107177</v>
      </c>
      <c r="BC25">
        <f t="shared" si="14"/>
        <v>3.0647200075916429E-2</v>
      </c>
      <c r="BD25">
        <f t="shared" si="15"/>
        <v>0.10616501528243201</v>
      </c>
    </row>
    <row r="26" spans="2:56" x14ac:dyDescent="0.25">
      <c r="B26">
        <v>6.1501486925408244E-7</v>
      </c>
      <c r="C26">
        <v>6.8626832216978073E-7</v>
      </c>
      <c r="D26" s="4">
        <v>8.5189549281494692E-7</v>
      </c>
      <c r="E26" s="4">
        <v>7.5015350375906564E-7</v>
      </c>
      <c r="H26">
        <v>1.2250994041096419E-4</v>
      </c>
      <c r="I26">
        <v>2.3288666852749884E-6</v>
      </c>
      <c r="J26">
        <v>3.1499592296313494E-5</v>
      </c>
      <c r="K26">
        <v>3.1911324185784906E-5</v>
      </c>
      <c r="L26">
        <v>2.7060391403210815E-6</v>
      </c>
      <c r="M26">
        <v>3.0788214644417167E-6</v>
      </c>
      <c r="AB26">
        <f t="shared" si="1"/>
        <v>1.0785195747189469</v>
      </c>
      <c r="AC26">
        <f t="shared" si="2"/>
        <v>1.2024074921001182</v>
      </c>
      <c r="AD26">
        <f t="shared" si="3"/>
        <v>1.0581606577600642</v>
      </c>
      <c r="AE26">
        <f t="shared" si="4"/>
        <v>0.9487223957669656</v>
      </c>
      <c r="AH26">
        <f t="shared" si="7"/>
        <v>0.96925442933950778</v>
      </c>
      <c r="AI26">
        <f t="shared" si="8"/>
        <v>1.2625737899083689</v>
      </c>
      <c r="AJ26">
        <f t="shared" si="9"/>
        <v>1.0653628907811534</v>
      </c>
      <c r="AK26">
        <f t="shared" si="10"/>
        <v>1.0341709155014696</v>
      </c>
      <c r="AL26">
        <f t="shared" si="11"/>
        <v>0.99849436607996067</v>
      </c>
      <c r="AM26">
        <f t="shared" si="12"/>
        <v>0.9611098587294562</v>
      </c>
      <c r="BB26">
        <f t="shared" si="13"/>
        <v>1.0578776370686012</v>
      </c>
      <c r="BC26">
        <f t="shared" si="14"/>
        <v>2.9890683051363699E-2</v>
      </c>
      <c r="BD26">
        <f t="shared" si="15"/>
        <v>0.10354436343579969</v>
      </c>
    </row>
    <row r="27" spans="2:56" x14ac:dyDescent="0.25">
      <c r="B27">
        <v>6.7221117205917835E-7</v>
      </c>
      <c r="C27">
        <v>6.6067514126189053E-7</v>
      </c>
      <c r="D27" s="4">
        <v>8.5230567492544651E-7</v>
      </c>
      <c r="E27" s="4">
        <v>7.9734331848158035E-7</v>
      </c>
      <c r="H27">
        <v>1.308064820477739E-4</v>
      </c>
      <c r="I27">
        <v>2.2740932763554156E-6</v>
      </c>
      <c r="J27">
        <v>3.0516894184984267E-5</v>
      </c>
      <c r="K27">
        <v>3.2586031011305749E-5</v>
      </c>
      <c r="L27">
        <v>2.6331272238167003E-6</v>
      </c>
      <c r="M27">
        <v>3.008663043146953E-6</v>
      </c>
      <c r="AB27">
        <f t="shared" si="1"/>
        <v>1.1788217548136581</v>
      </c>
      <c r="AC27">
        <f t="shared" si="2"/>
        <v>1.1575658004815625</v>
      </c>
      <c r="AD27">
        <f t="shared" si="3"/>
        <v>1.0586701551990205</v>
      </c>
      <c r="AE27">
        <f t="shared" si="4"/>
        <v>1.0084035594954532</v>
      </c>
      <c r="AH27">
        <f t="shared" si="7"/>
        <v>1.0348936721854523</v>
      </c>
      <c r="AI27">
        <f t="shared" si="8"/>
        <v>1.2328788868368261</v>
      </c>
      <c r="AJ27">
        <f t="shared" si="9"/>
        <v>1.0321265843933591</v>
      </c>
      <c r="AK27">
        <f t="shared" si="10"/>
        <v>1.0560365758351391</v>
      </c>
      <c r="AL27">
        <f t="shared" si="11"/>
        <v>0.97159078705741964</v>
      </c>
      <c r="AM27">
        <f t="shared" si="12"/>
        <v>0.93920863738289173</v>
      </c>
      <c r="BB27">
        <f t="shared" si="13"/>
        <v>1.0670196413680784</v>
      </c>
      <c r="BC27">
        <f t="shared" si="14"/>
        <v>2.7135755728299564E-2</v>
      </c>
      <c r="BD27">
        <f t="shared" si="15"/>
        <v>9.4001015246386085E-2</v>
      </c>
    </row>
    <row r="28" spans="2:56" x14ac:dyDescent="0.25">
      <c r="B28">
        <v>5.9204921853961423E-7</v>
      </c>
      <c r="C28">
        <v>6.2336403061635792E-7</v>
      </c>
      <c r="D28" s="4">
        <v>8.9245077106170356E-7</v>
      </c>
      <c r="E28" s="4">
        <v>7.9714664025232196E-7</v>
      </c>
      <c r="F28">
        <v>2.2322656150208786E-6</v>
      </c>
      <c r="H28">
        <v>1.3540910731535405E-4</v>
      </c>
      <c r="I28">
        <v>2.1785108401672915E-6</v>
      </c>
      <c r="J28">
        <v>3.0542272725142539E-5</v>
      </c>
      <c r="K28">
        <v>3.2297837606165558E-5</v>
      </c>
      <c r="L28">
        <v>2.7586215765040834E-6</v>
      </c>
      <c r="M28">
        <v>2.9559669201262295E-6</v>
      </c>
      <c r="AB28">
        <f t="shared" si="1"/>
        <v>1.0382459080484925</v>
      </c>
      <c r="AC28">
        <f t="shared" si="2"/>
        <v>1.0921931794097919</v>
      </c>
      <c r="AD28">
        <f t="shared" si="3"/>
        <v>1.1085353812645029</v>
      </c>
      <c r="AE28">
        <f t="shared" si="4"/>
        <v>1.0081548196843049</v>
      </c>
      <c r="AF28">
        <f t="shared" si="5"/>
        <v>1.1301297744220162</v>
      </c>
      <c r="AH28">
        <f t="shared" si="7"/>
        <v>1.0713079820139202</v>
      </c>
      <c r="AI28">
        <f t="shared" si="8"/>
        <v>1.1810597425853528</v>
      </c>
      <c r="AJ28">
        <f t="shared" si="9"/>
        <v>1.0329849242300302</v>
      </c>
      <c r="AK28">
        <f t="shared" si="10"/>
        <v>1.0466969058201891</v>
      </c>
      <c r="AL28">
        <f t="shared" si="11"/>
        <v>1.0178966228696598</v>
      </c>
      <c r="AM28">
        <f t="shared" si="12"/>
        <v>0.92275858857786253</v>
      </c>
      <c r="BB28">
        <f t="shared" si="13"/>
        <v>1.0590876208114657</v>
      </c>
      <c r="BC28">
        <f t="shared" si="14"/>
        <v>1.9949998638483461E-2</v>
      </c>
      <c r="BD28">
        <f t="shared" si="15"/>
        <v>6.9108822505566561E-2</v>
      </c>
    </row>
    <row r="29" spans="2:56" x14ac:dyDescent="0.25">
      <c r="B29">
        <v>6.3530751504004002E-7</v>
      </c>
      <c r="C29">
        <v>6.1485479818657041E-7</v>
      </c>
      <c r="D29" s="4">
        <v>8.5487317846855149E-7</v>
      </c>
      <c r="E29" s="4">
        <v>8.4949374468124006E-7</v>
      </c>
      <c r="F29">
        <v>2.3244338080985472E-6</v>
      </c>
      <c r="G29">
        <v>1.5981585602276027E-4</v>
      </c>
      <c r="H29">
        <v>1.2516540300566703E-4</v>
      </c>
      <c r="I29">
        <v>2.4439718799840193E-6</v>
      </c>
      <c r="J29">
        <v>3.1414037948707119E-5</v>
      </c>
      <c r="K29">
        <v>3.3532785892020911E-5</v>
      </c>
      <c r="L29">
        <v>2.8155191102996469E-6</v>
      </c>
      <c r="M29">
        <v>3.4342956496402621E-6</v>
      </c>
      <c r="AB29">
        <f t="shared" si="1"/>
        <v>1.1141057317325775</v>
      </c>
      <c r="AC29">
        <f t="shared" si="2"/>
        <v>1.077284193383381</v>
      </c>
      <c r="AD29">
        <f t="shared" si="3"/>
        <v>1.0618593154433082</v>
      </c>
      <c r="AE29">
        <f t="shared" si="4"/>
        <v>1.0743584301139077</v>
      </c>
      <c r="AF29">
        <f t="shared" si="5"/>
        <v>1.1767917928443967</v>
      </c>
      <c r="AG29">
        <f t="shared" si="6"/>
        <v>1.0080847737745424</v>
      </c>
      <c r="AH29">
        <f t="shared" si="7"/>
        <v>0.99026349091628385</v>
      </c>
      <c r="AI29">
        <f t="shared" si="8"/>
        <v>1.3249770192734545</v>
      </c>
      <c r="AJ29">
        <f t="shared" si="9"/>
        <v>1.0624693159619172</v>
      </c>
      <c r="AK29">
        <f t="shared" si="10"/>
        <v>1.0867186733891112</v>
      </c>
      <c r="AL29">
        <f t="shared" si="11"/>
        <v>1.0388910963390914</v>
      </c>
      <c r="AM29">
        <f t="shared" si="12"/>
        <v>1.072077561099978</v>
      </c>
      <c r="BB29">
        <f t="shared" si="13"/>
        <v>1.0906567828559957</v>
      </c>
      <c r="BC29">
        <f t="shared" si="14"/>
        <v>2.5358145014560175E-2</v>
      </c>
      <c r="BD29">
        <f t="shared" si="15"/>
        <v>8.7843191101835291E-2</v>
      </c>
    </row>
    <row r="30" spans="2:56" x14ac:dyDescent="0.25">
      <c r="B30">
        <v>6.1629907577298582E-7</v>
      </c>
      <c r="C30">
        <v>6.1682658270001411E-7</v>
      </c>
      <c r="D30" s="4">
        <v>8.4445946413325146E-7</v>
      </c>
      <c r="E30" s="4">
        <v>7.5737625593319535E-7</v>
      </c>
      <c r="F30">
        <v>2.3564798539155163E-6</v>
      </c>
      <c r="G30">
        <v>1.8930522492155433E-4</v>
      </c>
      <c r="H30">
        <v>1.2451357906684279E-4</v>
      </c>
      <c r="I30">
        <v>2.3281172616407275E-6</v>
      </c>
      <c r="J30">
        <v>3.2112169719766825E-5</v>
      </c>
      <c r="K30">
        <v>3.3905904274433851E-5</v>
      </c>
      <c r="L30">
        <v>2.4978003239084501E-6</v>
      </c>
      <c r="M30">
        <v>3.1758827390149236E-6</v>
      </c>
      <c r="AB30">
        <f t="shared" si="1"/>
        <v>1.0807716208691462</v>
      </c>
      <c r="AC30">
        <f t="shared" si="2"/>
        <v>1.0807389477340927</v>
      </c>
      <c r="AD30">
        <f t="shared" si="3"/>
        <v>1.0489241809066121</v>
      </c>
      <c r="AE30">
        <f t="shared" si="4"/>
        <v>0.95785704182585052</v>
      </c>
      <c r="AF30">
        <f t="shared" si="5"/>
        <v>1.1930157539566186</v>
      </c>
      <c r="AG30">
        <f t="shared" si="6"/>
        <v>1.1940975043940947</v>
      </c>
      <c r="AH30">
        <f t="shared" si="7"/>
        <v>0.98510649518405535</v>
      </c>
      <c r="AI30">
        <f t="shared" si="8"/>
        <v>1.2621674967340371</v>
      </c>
      <c r="AJ30">
        <f t="shared" si="9"/>
        <v>1.0860811670222683</v>
      </c>
      <c r="AK30">
        <f t="shared" si="10"/>
        <v>1.0988105620517039</v>
      </c>
      <c r="AL30">
        <f t="shared" si="11"/>
        <v>0.92165686514030287</v>
      </c>
      <c r="AM30">
        <f t="shared" si="12"/>
        <v>0.99140929277282375</v>
      </c>
      <c r="BB30">
        <f t="shared" si="13"/>
        <v>1.0750530773826339</v>
      </c>
      <c r="BC30">
        <f t="shared" si="14"/>
        <v>2.9757140798342442E-2</v>
      </c>
      <c r="BD30">
        <f t="shared" si="15"/>
        <v>0.10308175950141962</v>
      </c>
    </row>
    <row r="31" spans="2:56" x14ac:dyDescent="0.25">
      <c r="B31">
        <v>5.797810445073992E-7</v>
      </c>
      <c r="C31">
        <v>5.8955993154086173E-7</v>
      </c>
      <c r="D31" s="4">
        <v>8.3668237493839115E-7</v>
      </c>
      <c r="E31" s="4">
        <v>8.030915523704607E-7</v>
      </c>
      <c r="F31">
        <v>2.3296124709304422E-6</v>
      </c>
      <c r="G31">
        <v>1.9276121747680008E-4</v>
      </c>
      <c r="H31">
        <v>1.1597642151173204E-4</v>
      </c>
      <c r="I31">
        <v>2.2156946215545759E-6</v>
      </c>
      <c r="J31">
        <v>2.9505012207664549E-5</v>
      </c>
      <c r="K31">
        <v>2.983228478115052E-5</v>
      </c>
      <c r="L31">
        <v>2.5423069018870592E-6</v>
      </c>
      <c r="M31">
        <v>3.3021860872395337E-6</v>
      </c>
      <c r="AB31">
        <f t="shared" si="1"/>
        <v>1.0167318496065392</v>
      </c>
      <c r="AC31">
        <f t="shared" si="2"/>
        <v>1.0329651767772947</v>
      </c>
      <c r="AD31">
        <f t="shared" si="3"/>
        <v>1.0392640642757569</v>
      </c>
      <c r="AE31">
        <f t="shared" si="4"/>
        <v>1.0156733758719143</v>
      </c>
      <c r="AF31">
        <f t="shared" si="5"/>
        <v>1.1794135960109353</v>
      </c>
      <c r="AG31">
        <f t="shared" si="6"/>
        <v>1.2158971778427996</v>
      </c>
      <c r="AH31">
        <f t="shared" si="7"/>
        <v>0.91756358604131449</v>
      </c>
      <c r="AI31">
        <f t="shared" si="8"/>
        <v>1.2012185898418779</v>
      </c>
      <c r="AJ31">
        <f t="shared" si="9"/>
        <v>0.99790323641012668</v>
      </c>
      <c r="AK31">
        <f t="shared" si="10"/>
        <v>0.96679414129000829</v>
      </c>
      <c r="AL31">
        <f t="shared" si="11"/>
        <v>0.93807923195051346</v>
      </c>
      <c r="AM31">
        <f t="shared" si="12"/>
        <v>1.0308371695013707</v>
      </c>
      <c r="BB31">
        <f t="shared" si="13"/>
        <v>1.0460284329517042</v>
      </c>
      <c r="BC31">
        <f t="shared" si="14"/>
        <v>2.8829203224953626E-2</v>
      </c>
      <c r="BD31">
        <f t="shared" si="15"/>
        <v>9.9867289454696417E-2</v>
      </c>
    </row>
    <row r="32" spans="2:56" x14ac:dyDescent="0.25">
      <c r="B32">
        <v>6.0801676227129065E-7</v>
      </c>
      <c r="C32">
        <v>6.2398612499237061E-7</v>
      </c>
      <c r="D32" s="4">
        <v>8.2173301052534953E-7</v>
      </c>
      <c r="E32" s="4">
        <v>8.448041626252234E-7</v>
      </c>
      <c r="F32">
        <v>2.4435648811049759E-6</v>
      </c>
      <c r="G32">
        <v>1.8047139747068286E-4</v>
      </c>
      <c r="H32">
        <v>1.2630419223569334E-4</v>
      </c>
      <c r="I32">
        <v>2.1081016257085139E-6</v>
      </c>
      <c r="J32">
        <v>3.311715045128949E-5</v>
      </c>
      <c r="K32">
        <v>3.2865740649867803E-5</v>
      </c>
      <c r="L32">
        <v>2.6691718630900141E-6</v>
      </c>
      <c r="M32">
        <v>3.2203461159951985E-6</v>
      </c>
      <c r="AB32">
        <f t="shared" si="1"/>
        <v>1.0662473586405417</v>
      </c>
      <c r="AC32">
        <f t="shared" si="2"/>
        <v>1.093283148033356</v>
      </c>
      <c r="AD32">
        <f t="shared" si="3"/>
        <v>1.0206950855526411</v>
      </c>
      <c r="AE32">
        <f t="shared" si="4"/>
        <v>1.0684274953105173</v>
      </c>
      <c r="AF32">
        <f t="shared" si="5"/>
        <v>1.2371043164784397</v>
      </c>
      <c r="AG32">
        <f t="shared" si="6"/>
        <v>1.1383755806188538</v>
      </c>
      <c r="AH32">
        <f t="shared" si="7"/>
        <v>0.99927318026544576</v>
      </c>
      <c r="AI32">
        <f t="shared" si="8"/>
        <v>1.1428880304363627</v>
      </c>
      <c r="AJ32">
        <f t="shared" si="9"/>
        <v>1.1200711046456719</v>
      </c>
      <c r="AK32">
        <f t="shared" si="10"/>
        <v>1.0651013069413198</v>
      </c>
      <c r="AL32">
        <f t="shared" si="11"/>
        <v>0.98489080504515569</v>
      </c>
      <c r="AM32">
        <f t="shared" si="12"/>
        <v>1.0052893408567081</v>
      </c>
      <c r="BB32">
        <f t="shared" si="13"/>
        <v>1.0784705627354176</v>
      </c>
      <c r="BC32">
        <f t="shared" si="14"/>
        <v>2.1142519142392662E-2</v>
      </c>
      <c r="BD32">
        <f t="shared" si="15"/>
        <v>7.3239834709243307E-2</v>
      </c>
    </row>
    <row r="33" spans="2:56" x14ac:dyDescent="0.25">
      <c r="B33">
        <v>5.9470858104759827E-7</v>
      </c>
      <c r="C33">
        <v>6.062546162866056E-7</v>
      </c>
      <c r="D33" s="4">
        <v>8.8329761638306081E-7</v>
      </c>
      <c r="E33" s="4">
        <v>7.7502500062109903E-7</v>
      </c>
      <c r="F33">
        <v>2.4216651581809856E-6</v>
      </c>
      <c r="G33">
        <v>1.7941455007530749E-4</v>
      </c>
      <c r="H33">
        <v>1.2537965085357428E-4</v>
      </c>
      <c r="I33">
        <v>1.9968574633821845E-6</v>
      </c>
      <c r="J33">
        <v>3.0355982744367793E-5</v>
      </c>
      <c r="K33">
        <v>3.4367665648460388E-5</v>
      </c>
      <c r="L33">
        <v>2.8575127544172574E-6</v>
      </c>
      <c r="M33">
        <v>2.8958602342754602E-6</v>
      </c>
      <c r="AB33">
        <f t="shared" si="1"/>
        <v>1.0429094937023045</v>
      </c>
      <c r="AC33">
        <f t="shared" si="2"/>
        <v>1.062215855219022</v>
      </c>
      <c r="AD33">
        <f t="shared" si="3"/>
        <v>1.0971660193450872</v>
      </c>
      <c r="AE33">
        <f t="shared" si="4"/>
        <v>0.98017748591987053</v>
      </c>
      <c r="AF33">
        <f t="shared" si="5"/>
        <v>1.2260171372639883</v>
      </c>
      <c r="AG33">
        <f t="shared" si="6"/>
        <v>1.131709209746808</v>
      </c>
      <c r="AH33">
        <f t="shared" si="7"/>
        <v>0.99195854255751348</v>
      </c>
      <c r="AI33">
        <f t="shared" si="8"/>
        <v>1.0825780244915824</v>
      </c>
      <c r="AJ33">
        <f t="shared" si="9"/>
        <v>1.0266843210166681</v>
      </c>
      <c r="AK33">
        <f t="shared" si="10"/>
        <v>1.1137751614566063</v>
      </c>
      <c r="AL33">
        <f t="shared" si="11"/>
        <v>1.0543862221995495</v>
      </c>
      <c r="AM33">
        <f t="shared" si="12"/>
        <v>0.90399519842551934</v>
      </c>
      <c r="BB33">
        <f t="shared" si="13"/>
        <v>1.0594643892787101</v>
      </c>
      <c r="BC33">
        <f t="shared" si="14"/>
        <v>2.3718762941343573E-2</v>
      </c>
      <c r="BD33">
        <f t="shared" si="15"/>
        <v>8.2164205014177788E-2</v>
      </c>
    </row>
    <row r="34" spans="2:56" x14ac:dyDescent="0.25">
      <c r="B34">
        <v>6.2104618336888961E-7</v>
      </c>
      <c r="C34">
        <v>5.9403100749477744E-7</v>
      </c>
      <c r="D34" s="4">
        <v>8.8090018834918737E-7</v>
      </c>
      <c r="E34" s="4">
        <v>7.52483174437657E-7</v>
      </c>
      <c r="F34">
        <v>2.2249132598517463E-6</v>
      </c>
      <c r="G34">
        <v>1.7471512546762824E-4</v>
      </c>
      <c r="H34">
        <v>1.2027964839944616E-4</v>
      </c>
      <c r="I34">
        <v>2.1418445612653159E-6</v>
      </c>
      <c r="J34">
        <v>3.2043310056906193E-5</v>
      </c>
      <c r="K34">
        <v>3.981886402470991E-5</v>
      </c>
      <c r="L34">
        <v>2.522637714719167E-6</v>
      </c>
      <c r="M34">
        <v>3.0827577575109899E-6</v>
      </c>
      <c r="AB34">
        <f t="shared" si="1"/>
        <v>1.0890963764505663</v>
      </c>
      <c r="AC34">
        <f t="shared" si="2"/>
        <v>1.0407989278788163</v>
      </c>
      <c r="AD34">
        <f t="shared" si="3"/>
        <v>1.0941881141364642</v>
      </c>
      <c r="AE34">
        <f t="shared" si="4"/>
        <v>0.95166874039705229</v>
      </c>
      <c r="AF34">
        <f t="shared" si="5"/>
        <v>1.1264074953917567</v>
      </c>
      <c r="AG34">
        <f t="shared" si="6"/>
        <v>1.1020662286909848</v>
      </c>
      <c r="AH34">
        <f t="shared" si="7"/>
        <v>0.95160916395424355</v>
      </c>
      <c r="AI34">
        <f t="shared" si="8"/>
        <v>1.1611814545717827</v>
      </c>
      <c r="AJ34">
        <f t="shared" si="9"/>
        <v>1.0837522311810255</v>
      </c>
      <c r="AK34">
        <f t="shared" si="10"/>
        <v>1.2904356717671543</v>
      </c>
      <c r="AL34">
        <f t="shared" si="11"/>
        <v>0.93082154957634711</v>
      </c>
      <c r="AM34">
        <f t="shared" si="12"/>
        <v>0.96233864387319401</v>
      </c>
      <c r="BB34">
        <f t="shared" si="13"/>
        <v>1.0653637164891154</v>
      </c>
      <c r="BC34">
        <f t="shared" si="14"/>
        <v>3.038015435321292E-2</v>
      </c>
      <c r="BD34">
        <f t="shared" si="15"/>
        <v>0.10523994176309916</v>
      </c>
    </row>
    <row r="35" spans="2:56" x14ac:dyDescent="0.25">
      <c r="B35">
        <v>6.1862374423071742E-7</v>
      </c>
      <c r="C35">
        <v>6.2136678025126457E-7</v>
      </c>
      <c r="D35" s="4">
        <v>8.7606531451456249E-7</v>
      </c>
      <c r="E35" s="4">
        <v>8.0835525295697153E-7</v>
      </c>
      <c r="F35">
        <v>2.2882322809891775E-6</v>
      </c>
      <c r="G35">
        <v>1.6881180636119097E-4</v>
      </c>
      <c r="H35">
        <v>1.2949292431585491E-4</v>
      </c>
      <c r="I35">
        <v>2.0184616005280986E-6</v>
      </c>
      <c r="J35">
        <v>2.7666395908454433E-5</v>
      </c>
      <c r="K35">
        <v>3.1709452741779387E-5</v>
      </c>
      <c r="L35">
        <v>2.4983505682030227E-6</v>
      </c>
      <c r="M35">
        <v>3.3134929253719747E-6</v>
      </c>
      <c r="AB35">
        <f t="shared" si="1"/>
        <v>1.0848482709823966</v>
      </c>
      <c r="AC35">
        <f t="shared" si="2"/>
        <v>1.0886938064604548</v>
      </c>
      <c r="AD35">
        <f t="shared" si="3"/>
        <v>1.0881825966520033</v>
      </c>
      <c r="AE35">
        <f t="shared" si="4"/>
        <v>1.0223304008754774</v>
      </c>
      <c r="AF35">
        <f t="shared" si="5"/>
        <v>1.1584640349868436</v>
      </c>
      <c r="AG35">
        <f t="shared" si="6"/>
        <v>1.0648293345927908</v>
      </c>
      <c r="AH35">
        <f t="shared" si="7"/>
        <v>1.0245012775309064</v>
      </c>
      <c r="AI35">
        <f t="shared" si="8"/>
        <v>1.0942905100050226</v>
      </c>
      <c r="AJ35">
        <f t="shared" si="9"/>
        <v>0.93571850852102689</v>
      </c>
      <c r="AK35">
        <f t="shared" si="10"/>
        <v>1.0276287370934114</v>
      </c>
      <c r="AL35">
        <f t="shared" si="11"/>
        <v>0.92185989835586579</v>
      </c>
      <c r="AM35">
        <f t="shared" si="12"/>
        <v>1.0343668037220148</v>
      </c>
      <c r="BB35">
        <f t="shared" si="13"/>
        <v>1.0454761816481848</v>
      </c>
      <c r="BC35">
        <f t="shared" si="14"/>
        <v>1.93670205875675E-2</v>
      </c>
      <c r="BD35">
        <f t="shared" si="15"/>
        <v>6.708932729779872E-2</v>
      </c>
    </row>
    <row r="36" spans="2:56" x14ac:dyDescent="0.25">
      <c r="B36">
        <v>6.5840868046507239E-7</v>
      </c>
      <c r="C36">
        <v>6.071313691791147E-7</v>
      </c>
      <c r="D36" s="4">
        <v>8.4871589933754876E-7</v>
      </c>
      <c r="E36" s="4">
        <v>8.1737107393564656E-7</v>
      </c>
      <c r="F36">
        <v>2.2483636712422594E-6</v>
      </c>
      <c r="G36">
        <v>1.6321506700478494E-4</v>
      </c>
      <c r="H36">
        <v>1.3154630141798407E-4</v>
      </c>
      <c r="I36">
        <v>2.1785863282275386E-6</v>
      </c>
      <c r="J36">
        <v>3.2854870369192213E-5</v>
      </c>
      <c r="K36">
        <v>3.1968796974979341E-5</v>
      </c>
      <c r="L36">
        <v>2.509928890503943E-6</v>
      </c>
      <c r="M36">
        <v>3.1577365007251501E-6</v>
      </c>
      <c r="AB36">
        <f t="shared" si="1"/>
        <v>1.1546170434996184</v>
      </c>
      <c r="AC36">
        <f t="shared" si="2"/>
        <v>1.0637520098288402</v>
      </c>
      <c r="AD36">
        <f t="shared" si="3"/>
        <v>1.0542112053285979</v>
      </c>
      <c r="AE36">
        <f t="shared" si="4"/>
        <v>1.0337327488427035</v>
      </c>
      <c r="AF36">
        <f t="shared" si="5"/>
        <v>1.1382797421156825</v>
      </c>
      <c r="AG36">
        <f t="shared" si="6"/>
        <v>1.0295262810135881</v>
      </c>
      <c r="AH36">
        <f t="shared" si="7"/>
        <v>1.0407468560094091</v>
      </c>
      <c r="AI36">
        <f t="shared" si="8"/>
        <v>1.1811006677473306</v>
      </c>
      <c r="AJ36">
        <f t="shared" si="9"/>
        <v>1.1112004035956722</v>
      </c>
      <c r="AK36">
        <f t="shared" si="10"/>
        <v>1.0360334733405487</v>
      </c>
      <c r="AL36">
        <f t="shared" si="11"/>
        <v>0.92613215348102818</v>
      </c>
      <c r="AM36">
        <f t="shared" si="12"/>
        <v>0.98574461597341156</v>
      </c>
      <c r="BB36">
        <f t="shared" si="13"/>
        <v>1.0629231000647026</v>
      </c>
      <c r="BC36">
        <f t="shared" si="14"/>
        <v>2.1017699238972367E-2</v>
      </c>
      <c r="BD36">
        <f t="shared" si="15"/>
        <v>7.2807445880203728E-2</v>
      </c>
    </row>
    <row r="37" spans="2:56" x14ac:dyDescent="0.25">
      <c r="B37">
        <v>6.2519666244043037E-7</v>
      </c>
      <c r="C37">
        <v>6.0479578678496182E-7</v>
      </c>
      <c r="D37" s="4">
        <v>7.75341504777316E-7</v>
      </c>
      <c r="E37" s="4">
        <v>8.0506788435741328E-7</v>
      </c>
      <c r="F37">
        <v>2.0193756427033804E-6</v>
      </c>
      <c r="G37">
        <v>1.5137244190555066E-4</v>
      </c>
      <c r="H37">
        <v>1.208985922858119E-4</v>
      </c>
      <c r="I37">
        <v>2.1598366402031388E-6</v>
      </c>
      <c r="J37">
        <v>2.8375699912430719E-5</v>
      </c>
      <c r="K37">
        <v>3.0812494514975697E-5</v>
      </c>
      <c r="L37">
        <v>2.496578872523969E-6</v>
      </c>
      <c r="M37">
        <v>2.9316070140339434E-6</v>
      </c>
      <c r="AB37">
        <f t="shared" si="1"/>
        <v>1.0963748556335935</v>
      </c>
      <c r="AC37">
        <f t="shared" si="2"/>
        <v>1.0596598469263367</v>
      </c>
      <c r="AD37">
        <f t="shared" si="3"/>
        <v>0.96307103817728734</v>
      </c>
      <c r="AE37">
        <f t="shared" si="4"/>
        <v>1.0181728515233601</v>
      </c>
      <c r="AF37">
        <f t="shared" si="5"/>
        <v>1.0223499050494222</v>
      </c>
      <c r="AG37">
        <f t="shared" si="6"/>
        <v>0.95482549511435844</v>
      </c>
      <c r="AH37">
        <f t="shared" si="7"/>
        <v>0.95650602457926848</v>
      </c>
      <c r="AI37">
        <f t="shared" si="8"/>
        <v>1.1709356957383077</v>
      </c>
      <c r="AJ37">
        <f t="shared" si="9"/>
        <v>0.95970822105477493</v>
      </c>
      <c r="AK37">
        <f t="shared" si="10"/>
        <v>0.99856043189931487</v>
      </c>
      <c r="AL37">
        <f t="shared" si="11"/>
        <v>0.92120616496096253</v>
      </c>
      <c r="AM37">
        <f t="shared" si="12"/>
        <v>0.91515420288242066</v>
      </c>
      <c r="BB37">
        <f t="shared" si="13"/>
        <v>1.0030437277949507</v>
      </c>
      <c r="BC37">
        <f t="shared" si="14"/>
        <v>2.1866331044028482E-2</v>
      </c>
      <c r="BD37">
        <f t="shared" si="15"/>
        <v>7.5747192686755879E-2</v>
      </c>
    </row>
    <row r="38" spans="2:56" x14ac:dyDescent="0.25">
      <c r="B38">
        <v>5.9404101193649694E-7</v>
      </c>
      <c r="C38">
        <v>6.0111051425337791E-7</v>
      </c>
      <c r="D38" s="4">
        <v>8.282213457277976E-7</v>
      </c>
      <c r="E38" s="4">
        <v>7.2788498073350638E-7</v>
      </c>
      <c r="F38">
        <v>2.3131979105528444E-6</v>
      </c>
      <c r="G38">
        <v>1.6097219486255199E-4</v>
      </c>
      <c r="H38">
        <v>1.2868068006355315E-4</v>
      </c>
      <c r="I38">
        <v>2.1452069631777704E-6</v>
      </c>
      <c r="J38">
        <v>3.1533330911770463E-5</v>
      </c>
      <c r="K38">
        <v>3.5357938031665981E-5</v>
      </c>
      <c r="L38">
        <v>2.4937655780377099E-6</v>
      </c>
      <c r="M38">
        <v>3.1668096198700368E-6</v>
      </c>
      <c r="AB38">
        <f t="shared" si="1"/>
        <v>1.041738812488249</v>
      </c>
      <c r="AC38">
        <f t="shared" si="2"/>
        <v>1.0532028982966855</v>
      </c>
      <c r="AD38">
        <f t="shared" si="3"/>
        <v>1.0287544086779505</v>
      </c>
      <c r="AE38">
        <f t="shared" si="4"/>
        <v>0.92055929793547719</v>
      </c>
      <c r="AF38">
        <f t="shared" si="5"/>
        <v>1.171103391664309</v>
      </c>
      <c r="AG38">
        <f t="shared" si="6"/>
        <v>1.0153787157320422</v>
      </c>
      <c r="AH38">
        <f t="shared" si="7"/>
        <v>1.0180750941811463</v>
      </c>
      <c r="AI38">
        <f t="shared" si="8"/>
        <v>1.1630043500396277</v>
      </c>
      <c r="AJ38">
        <f t="shared" si="9"/>
        <v>1.0665039807532417</v>
      </c>
      <c r="AK38">
        <f t="shared" si="10"/>
        <v>1.145867558850499</v>
      </c>
      <c r="AL38">
        <f t="shared" si="11"/>
        <v>0.92016809472288008</v>
      </c>
      <c r="AM38">
        <f t="shared" si="12"/>
        <v>0.98857695437311766</v>
      </c>
      <c r="BB38">
        <f t="shared" si="13"/>
        <v>1.0444111298096022</v>
      </c>
      <c r="BC38">
        <f t="shared" si="14"/>
        <v>2.409826514520436E-2</v>
      </c>
      <c r="BD38">
        <f t="shared" si="15"/>
        <v>8.3478839211520273E-2</v>
      </c>
    </row>
    <row r="39" spans="2:56" x14ac:dyDescent="0.25">
      <c r="B39">
        <v>5.9596823120955378E-7</v>
      </c>
      <c r="C39">
        <v>6.1723039834760129E-7</v>
      </c>
      <c r="D39" s="4">
        <v>8.0881454778136685E-7</v>
      </c>
      <c r="E39" s="4">
        <v>7.2316470323130488E-7</v>
      </c>
      <c r="F39">
        <v>2.1802607079735026E-6</v>
      </c>
      <c r="G39">
        <v>1.4461118553299457E-4</v>
      </c>
      <c r="H39">
        <v>1.3287199544720352E-4</v>
      </c>
      <c r="I39">
        <v>2.0354309526737779E-6</v>
      </c>
      <c r="J39">
        <v>3.016018308699131E-5</v>
      </c>
      <c r="K39">
        <v>3.574608126655221E-5</v>
      </c>
      <c r="L39">
        <v>2.6423754206916783E-6</v>
      </c>
      <c r="M39">
        <v>3.085777279920876E-6</v>
      </c>
      <c r="AB39">
        <f t="shared" si="1"/>
        <v>1.045118476647082</v>
      </c>
      <c r="AC39">
        <f t="shared" si="2"/>
        <v>1.0814464712265817</v>
      </c>
      <c r="AD39">
        <f t="shared" si="3"/>
        <v>1.0046487404906994</v>
      </c>
      <c r="AE39">
        <f t="shared" si="4"/>
        <v>0.91458954246791913</v>
      </c>
      <c r="AF39">
        <f t="shared" si="5"/>
        <v>1.1038012347201049</v>
      </c>
      <c r="AG39">
        <f t="shared" si="6"/>
        <v>0.91217691336293827</v>
      </c>
      <c r="AH39">
        <f t="shared" si="7"/>
        <v>1.051235268667676</v>
      </c>
      <c r="AI39">
        <f t="shared" si="8"/>
        <v>1.1034902891878873</v>
      </c>
      <c r="AJ39">
        <f t="shared" si="9"/>
        <v>1.020062086448223</v>
      </c>
      <c r="AK39">
        <f t="shared" si="10"/>
        <v>1.158446367621675</v>
      </c>
      <c r="AL39">
        <f t="shared" si="11"/>
        <v>0.97500325524328935</v>
      </c>
      <c r="AM39">
        <f t="shared" si="12"/>
        <v>0.96328124245850111</v>
      </c>
      <c r="BB39">
        <f t="shared" si="13"/>
        <v>1.0277749907118814</v>
      </c>
      <c r="BC39">
        <f t="shared" si="14"/>
        <v>2.2366114633621422E-2</v>
      </c>
      <c r="BD39">
        <f t="shared" si="15"/>
        <v>7.7478493826684133E-2</v>
      </c>
    </row>
    <row r="40" spans="2:56" x14ac:dyDescent="0.25">
      <c r="B40">
        <v>6.5178483055206016E-7</v>
      </c>
      <c r="C40">
        <v>6.6260690800845623E-7</v>
      </c>
      <c r="D40" s="4">
        <v>8.3048598753521219E-7</v>
      </c>
      <c r="E40" s="4">
        <v>8.4702423919225112E-7</v>
      </c>
      <c r="F40">
        <v>2.1603873392450623E-6</v>
      </c>
      <c r="G40">
        <v>1.3587641296908259E-4</v>
      </c>
      <c r="H40">
        <v>1.2008628254989162E-4</v>
      </c>
      <c r="I40">
        <v>2.040173058048822E-6</v>
      </c>
      <c r="J40">
        <v>3.2234340324066579E-5</v>
      </c>
      <c r="K40">
        <v>3.456867125350982E-5</v>
      </c>
      <c r="L40">
        <v>2.1259156710584648E-6</v>
      </c>
      <c r="M40">
        <v>3.1037416192702949E-6</v>
      </c>
      <c r="AB40">
        <f t="shared" si="1"/>
        <v>1.1430011425705098</v>
      </c>
      <c r="AC40">
        <f t="shared" si="2"/>
        <v>1.1609504398915773</v>
      </c>
      <c r="AD40">
        <f t="shared" si="3"/>
        <v>1.0315673767999045</v>
      </c>
      <c r="AE40">
        <f t="shared" si="4"/>
        <v>1.0712352357915016</v>
      </c>
      <c r="AF40">
        <f t="shared" si="5"/>
        <v>1.0937399384447206</v>
      </c>
      <c r="AG40">
        <f t="shared" si="6"/>
        <v>0.85707980696062203</v>
      </c>
      <c r="AH40">
        <f t="shared" si="7"/>
        <v>0.95007932314675458</v>
      </c>
      <c r="AI40">
        <f t="shared" si="8"/>
        <v>1.1060611782788647</v>
      </c>
      <c r="AJ40">
        <f t="shared" si="9"/>
        <v>1.0902131579045915</v>
      </c>
      <c r="AK40">
        <f t="shared" si="10"/>
        <v>1.1202892800617972</v>
      </c>
      <c r="AL40">
        <f t="shared" si="11"/>
        <v>0.78443611131992275</v>
      </c>
      <c r="AM40">
        <f t="shared" si="12"/>
        <v>0.96888913621060568</v>
      </c>
      <c r="BB40">
        <f t="shared" si="13"/>
        <v>1.0314618439484475</v>
      </c>
      <c r="BC40">
        <f t="shared" si="14"/>
        <v>3.4106024898452346E-2</v>
      </c>
      <c r="BD40">
        <f t="shared" si="15"/>
        <v>0.11814673593665723</v>
      </c>
    </row>
    <row r="41" spans="2:56" x14ac:dyDescent="0.25">
      <c r="B41">
        <v>6.4734831539681181E-7</v>
      </c>
      <c r="C41">
        <v>6.3563493313267827E-7</v>
      </c>
      <c r="D41" s="4">
        <v>8.157639967976138E-7</v>
      </c>
      <c r="E41" s="4">
        <v>8.6929912868072279E-7</v>
      </c>
      <c r="F41">
        <v>2.2891390472068451E-6</v>
      </c>
      <c r="G41">
        <v>1.527166023151949E-4</v>
      </c>
      <c r="H41">
        <v>1.1970063496846706E-4</v>
      </c>
      <c r="I41">
        <v>2.1140058379387483E-6</v>
      </c>
      <c r="J41">
        <v>3.1691968615632504E-5</v>
      </c>
      <c r="K41">
        <v>3.1636860512662679E-5</v>
      </c>
      <c r="L41">
        <v>2.5252650175389135E-6</v>
      </c>
      <c r="M41">
        <v>3.00501415040344E-6</v>
      </c>
      <c r="AB41">
        <f t="shared" si="1"/>
        <v>1.1352210567909968</v>
      </c>
      <c r="AC41">
        <f t="shared" si="2"/>
        <v>1.1136929698617306</v>
      </c>
      <c r="AD41">
        <f t="shared" si="3"/>
        <v>1.0132808245950571</v>
      </c>
      <c r="AE41">
        <f t="shared" si="4"/>
        <v>1.099406385316299</v>
      </c>
      <c r="AF41">
        <f t="shared" si="5"/>
        <v>1.1589231037885717</v>
      </c>
      <c r="AG41">
        <f t="shared" si="6"/>
        <v>0.96330417599243068</v>
      </c>
      <c r="AH41">
        <f t="shared" si="7"/>
        <v>0.94702821867959108</v>
      </c>
      <c r="AI41">
        <f t="shared" si="8"/>
        <v>1.1460889451383867</v>
      </c>
      <c r="AJ41">
        <f t="shared" si="9"/>
        <v>1.0718693429834421</v>
      </c>
      <c r="AK41">
        <f t="shared" si="10"/>
        <v>1.025276193789133</v>
      </c>
      <c r="AL41">
        <f t="shared" si="11"/>
        <v>0.93179099123164832</v>
      </c>
      <c r="AM41">
        <f t="shared" si="12"/>
        <v>0.93806956945390008</v>
      </c>
      <c r="BB41">
        <f t="shared" si="13"/>
        <v>1.0453293148017655</v>
      </c>
      <c r="BC41">
        <f t="shared" si="14"/>
        <v>2.4871630339434622E-2</v>
      </c>
      <c r="BD41">
        <f t="shared" si="15"/>
        <v>8.6157854829944647E-2</v>
      </c>
    </row>
    <row r="42" spans="2:56" x14ac:dyDescent="0.25">
      <c r="B42">
        <v>6.2330582295544446E-7</v>
      </c>
      <c r="C42">
        <v>6.4466075855307281E-7</v>
      </c>
      <c r="D42" s="4">
        <v>8.6419277067761868E-7</v>
      </c>
      <c r="E42" s="4">
        <v>7.6427886597230099E-7</v>
      </c>
      <c r="F42">
        <v>1.9814360712189227E-6</v>
      </c>
      <c r="G42">
        <v>1.344032643828541E-4</v>
      </c>
      <c r="H42">
        <v>1.1063926649512723E-4</v>
      </c>
      <c r="I42">
        <v>2.0902743926853873E-6</v>
      </c>
      <c r="J42">
        <v>3.0837272788630798E-5</v>
      </c>
      <c r="K42">
        <v>3.3207208616659045E-5</v>
      </c>
      <c r="L42">
        <v>2.6402713046991266E-6</v>
      </c>
      <c r="M42">
        <v>3.1777308322489262E-6</v>
      </c>
      <c r="AB42">
        <f t="shared" si="1"/>
        <v>1.093058988816126</v>
      </c>
      <c r="AC42">
        <f t="shared" si="2"/>
        <v>1.1295070760316861</v>
      </c>
      <c r="AD42">
        <f t="shared" si="3"/>
        <v>1.0734354135740967</v>
      </c>
      <c r="AE42">
        <f t="shared" si="4"/>
        <v>0.96658680273549047</v>
      </c>
      <c r="AF42">
        <f t="shared" si="5"/>
        <v>1.0031422269510446</v>
      </c>
      <c r="AG42">
        <f t="shared" si="6"/>
        <v>0.84778749582052504</v>
      </c>
      <c r="AH42">
        <f t="shared" si="7"/>
        <v>0.87533794196245396</v>
      </c>
      <c r="AI42">
        <f t="shared" si="8"/>
        <v>1.1332231589759636</v>
      </c>
      <c r="AJ42">
        <f t="shared" si="9"/>
        <v>1.0429622635384903</v>
      </c>
      <c r="AK42">
        <f t="shared" si="10"/>
        <v>1.0761674801209409</v>
      </c>
      <c r="AL42">
        <f t="shared" si="11"/>
        <v>0.97422686293881866</v>
      </c>
      <c r="AM42">
        <f t="shared" si="12"/>
        <v>0.99198620853346953</v>
      </c>
      <c r="BB42">
        <f t="shared" si="13"/>
        <v>1.0172851599999255</v>
      </c>
      <c r="BC42">
        <f t="shared" si="14"/>
        <v>2.6571688933925888E-2</v>
      </c>
      <c r="BD42">
        <f t="shared" si="15"/>
        <v>9.2047030552950659E-2</v>
      </c>
    </row>
    <row r="44" spans="2:56" x14ac:dyDescent="0.25">
      <c r="AB44">
        <f>AVERAGEA(AB38:AB42)</f>
        <v>1.0916276954625928</v>
      </c>
      <c r="AC44">
        <f t="shared" ref="AC44:AM44" si="17">AVERAGEA(AC38:AC42)</f>
        <v>1.1077599710616524</v>
      </c>
      <c r="AD44">
        <f t="shared" si="17"/>
        <v>1.0303373528275417</v>
      </c>
      <c r="AE44">
        <f t="shared" si="17"/>
        <v>0.99447545284933736</v>
      </c>
      <c r="AF44">
        <f t="shared" si="17"/>
        <v>1.1061419791137503</v>
      </c>
      <c r="AG44">
        <f t="shared" si="17"/>
        <v>0.91914542157371171</v>
      </c>
      <c r="AH44">
        <f t="shared" si="17"/>
        <v>0.96835116932752441</v>
      </c>
      <c r="AI44">
        <f t="shared" si="17"/>
        <v>1.1303735843241463</v>
      </c>
      <c r="AJ44">
        <f t="shared" si="17"/>
        <v>1.0583221663255977</v>
      </c>
      <c r="AK44">
        <f t="shared" si="17"/>
        <v>1.1052093760888091</v>
      </c>
      <c r="AL44">
        <f t="shared" si="17"/>
        <v>0.91712506309131181</v>
      </c>
      <c r="AM44">
        <f t="shared" si="17"/>
        <v>0.97016062220591892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CCK4</vt:lpstr>
      <vt:lpstr>ACSF</vt:lpstr>
      <vt:lpstr>CCK-2</vt:lpstr>
      <vt:lpstr>ACSF-2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 Public Account</dc:creator>
  <cp:lastModifiedBy>Dr. LI Xiao</cp:lastModifiedBy>
  <dcterms:created xsi:type="dcterms:W3CDTF">2015-06-05T18:17:20Z</dcterms:created>
  <dcterms:modified xsi:type="dcterms:W3CDTF">2023-10-31T03:39:42Z</dcterms:modified>
</cp:coreProperties>
</file>